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xocesa-my.sharepoint.com/personal/edominguezm_ocesa_mx/Documents/Documents/011 FORMATOS/2026/EXPO SEGURIDAD MEXICO Y EXPO SEGURIDAD INDUSTRIAL 2026/"/>
    </mc:Choice>
  </mc:AlternateContent>
  <xr:revisionPtr revIDLastSave="782" documentId="8_{2E935D6E-174C-416C-9235-A6549FC3BD62}" xr6:coauthVersionLast="47" xr6:coauthVersionMax="47" xr10:uidLastSave="{C11EC73D-58C9-49EB-8E60-3E6AF64150AA}"/>
  <workbookProtection workbookAlgorithmName="SHA-512" workbookHashValue="3THZLbKjihbftJyVOg8m5rCmGBwpdHKIjEhOqVW8pDoIHVh25uhv+SgTZOMxXW0TTAN7lkmVaZC16qR2AkPqPA==" workbookSaltValue="BKOsedq5VbfRpghLikIJJQ==" workbookSpinCount="100000" lockStructure="1"/>
  <bookViews>
    <workbookView xWindow="-110" yWindow="-110" windowWidth="19420" windowHeight="11500" tabRatio="764" firstSheet="1" activeTab="1" xr2:uid="{FF437FA1-1A63-429B-813D-B7641549C9AC}"/>
  </bookViews>
  <sheets>
    <sheet name="DATOS MAESTROS" sheetId="2" state="hidden" r:id="rId1"/>
    <sheet name="Alimentos y Bebidas" sheetId="10" r:id="rId2"/>
    <sheet name="Comidas para Expositor" sheetId="12" r:id="rId3"/>
    <sheet name="Cupones para Buffet" sheetId="13" r:id="rId4"/>
    <sheet name="Cupones Comida Rápida" sheetId="14" r:id="rId5"/>
    <sheet name="Internet y Comunicaciones" sheetId="17" r:id="rId6"/>
    <sheet name="Aire, Agua y Drenaje" sheetId="9" r:id="rId7"/>
    <sheet name="Colgado" sheetId="11" r:id="rId8"/>
    <sheet name="Electricidad" sheetId="15" r:id="rId9"/>
    <sheet name="GAS" sheetId="16" r:id="rId10"/>
    <sheet name="Limpieza" sheetId="18" r:id="rId11"/>
    <sheet name="Rigging" sheetId="19" r:id="rId12"/>
  </sheets>
  <definedNames>
    <definedName name="_xlnm.Print_Area" localSheetId="6">'Aire, Agua y Drenaje'!$A$1:$M$105</definedName>
    <definedName name="_xlnm.Print_Area" localSheetId="7">Colgado!$A$1:$M$95</definedName>
    <definedName name="_xlnm.Print_Area" localSheetId="4">'Cupones Comida Rápida'!$A$1:$N$59</definedName>
    <definedName name="_xlnm.Print_Area" localSheetId="8">Electricidad!$A$1:$M$117</definedName>
    <definedName name="_xlnm.Print_Area" localSheetId="5">'Internet y Comunicaciones'!$A$1:$M$88</definedName>
    <definedName name="_xlnm.Print_Area" localSheetId="10">Limpieza!$A$1:$N$70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8" l="1"/>
  <c r="L51" i="17"/>
  <c r="E43" i="14" l="1"/>
  <c r="D43" i="14"/>
  <c r="C43" i="14"/>
  <c r="B43" i="14"/>
  <c r="A43" i="14"/>
  <c r="E43" i="13"/>
  <c r="D43" i="13"/>
  <c r="C43" i="13"/>
  <c r="B43" i="13"/>
  <c r="A43" i="13"/>
  <c r="E43" i="12"/>
  <c r="D43" i="12"/>
  <c r="C43" i="12"/>
  <c r="B43" i="12"/>
  <c r="A43" i="12"/>
  <c r="E148" i="10"/>
  <c r="D148" i="10"/>
  <c r="C148" i="10"/>
  <c r="B148" i="10"/>
  <c r="A148" i="10"/>
  <c r="E142" i="10"/>
  <c r="D142" i="10"/>
  <c r="C142" i="10"/>
  <c r="B142" i="10"/>
  <c r="A142" i="10"/>
  <c r="E105" i="10"/>
  <c r="D105" i="10"/>
  <c r="C105" i="10"/>
  <c r="B105" i="10"/>
  <c r="A105" i="10"/>
  <c r="E100" i="10"/>
  <c r="D100" i="10"/>
  <c r="C100" i="10"/>
  <c r="B100" i="10"/>
  <c r="A100" i="10"/>
  <c r="E96" i="10"/>
  <c r="D96" i="10"/>
  <c r="C96" i="10"/>
  <c r="B96" i="10"/>
  <c r="A96" i="10"/>
  <c r="E83" i="10"/>
  <c r="D83" i="10"/>
  <c r="C83" i="10"/>
  <c r="B83" i="10"/>
  <c r="A83" i="10"/>
  <c r="E70" i="10"/>
  <c r="D70" i="10"/>
  <c r="C70" i="10"/>
  <c r="B70" i="10"/>
  <c r="A70" i="10"/>
  <c r="E59" i="10"/>
  <c r="D59" i="10"/>
  <c r="C59" i="10"/>
  <c r="B59" i="10"/>
  <c r="A59" i="10"/>
  <c r="E45" i="10"/>
  <c r="D45" i="10"/>
  <c r="C45" i="10"/>
  <c r="B45" i="10"/>
  <c r="A45" i="10"/>
  <c r="E20" i="18"/>
  <c r="D22" i="16"/>
  <c r="D22" i="15"/>
  <c r="D22" i="11"/>
  <c r="D22" i="9"/>
  <c r="D21" i="17"/>
  <c r="E19" i="14"/>
  <c r="F136" i="10"/>
  <c r="M136" i="10" s="1"/>
  <c r="J6" i="19"/>
  <c r="B6" i="19"/>
  <c r="E44" i="18"/>
  <c r="D44" i="18"/>
  <c r="C44" i="18"/>
  <c r="B44" i="18"/>
  <c r="A44" i="18"/>
  <c r="L18" i="18"/>
  <c r="M45" i="18" s="1"/>
  <c r="M46" i="18" s="1"/>
  <c r="K6" i="18"/>
  <c r="B6" i="18"/>
  <c r="J22" i="17"/>
  <c r="K18" i="17"/>
  <c r="L56" i="17" s="1"/>
  <c r="B6" i="17"/>
  <c r="J6" i="17"/>
  <c r="L59" i="17"/>
  <c r="L52" i="17"/>
  <c r="L50" i="17"/>
  <c r="L49" i="17"/>
  <c r="J23" i="16"/>
  <c r="K18" i="16"/>
  <c r="J6" i="16"/>
  <c r="B6" i="16"/>
  <c r="L48" i="16"/>
  <c r="L47" i="16"/>
  <c r="L46" i="16"/>
  <c r="L45" i="16"/>
  <c r="J23" i="15"/>
  <c r="K18" i="15"/>
  <c r="J6" i="15"/>
  <c r="B6" i="15"/>
  <c r="K20" i="14"/>
  <c r="K6" i="14"/>
  <c r="B6" i="14"/>
  <c r="F45" i="14"/>
  <c r="M45" i="14" s="1"/>
  <c r="F44" i="14"/>
  <c r="M44" i="14" s="1"/>
  <c r="K20" i="13"/>
  <c r="E19" i="13"/>
  <c r="B6" i="13"/>
  <c r="L6" i="13"/>
  <c r="F45" i="13"/>
  <c r="M45" i="13" s="1"/>
  <c r="F44" i="13"/>
  <c r="M44" i="13" s="1"/>
  <c r="J20" i="12"/>
  <c r="E19" i="12"/>
  <c r="K6" i="12"/>
  <c r="B6" i="12"/>
  <c r="F44" i="12"/>
  <c r="M44" i="12" s="1"/>
  <c r="M45" i="12" s="1"/>
  <c r="K18" i="11"/>
  <c r="L56" i="11" s="1"/>
  <c r="J23" i="11"/>
  <c r="J6" i="11"/>
  <c r="B6" i="11"/>
  <c r="R62" i="11"/>
  <c r="R61" i="11"/>
  <c r="R60" i="11"/>
  <c r="R59" i="11"/>
  <c r="R58" i="11"/>
  <c r="R57" i="11"/>
  <c r="R56" i="11"/>
  <c r="R55" i="11"/>
  <c r="K21" i="10"/>
  <c r="E20" i="10"/>
  <c r="K6" i="10"/>
  <c r="B6" i="10"/>
  <c r="F46" i="10"/>
  <c r="M46" i="10" s="1"/>
  <c r="F47" i="10"/>
  <c r="M47" i="10"/>
  <c r="F48" i="10"/>
  <c r="M48" i="10" s="1"/>
  <c r="F49" i="10"/>
  <c r="M49" i="10"/>
  <c r="F50" i="10"/>
  <c r="M50" i="10"/>
  <c r="F51" i="10"/>
  <c r="M51" i="10"/>
  <c r="F52" i="10"/>
  <c r="M52" i="10" s="1"/>
  <c r="F53" i="10"/>
  <c r="M53" i="10"/>
  <c r="F54" i="10"/>
  <c r="M54" i="10"/>
  <c r="F55" i="10"/>
  <c r="M55" i="10"/>
  <c r="F56" i="10"/>
  <c r="M56" i="10" s="1"/>
  <c r="F60" i="10"/>
  <c r="M60" i="10"/>
  <c r="F61" i="10"/>
  <c r="M61" i="10"/>
  <c r="F62" i="10"/>
  <c r="M62" i="10"/>
  <c r="F63" i="10"/>
  <c r="M63" i="10" s="1"/>
  <c r="F64" i="10"/>
  <c r="M64" i="10"/>
  <c r="F65" i="10"/>
  <c r="M65" i="10"/>
  <c r="F66" i="10"/>
  <c r="M66" i="10"/>
  <c r="F67" i="10"/>
  <c r="M67" i="10" s="1"/>
  <c r="F71" i="10"/>
  <c r="M71" i="10"/>
  <c r="F72" i="10"/>
  <c r="M72" i="10"/>
  <c r="F73" i="10"/>
  <c r="M73" i="10"/>
  <c r="F74" i="10"/>
  <c r="M74" i="10" s="1"/>
  <c r="F75" i="10"/>
  <c r="M75" i="10"/>
  <c r="F76" i="10"/>
  <c r="M76" i="10"/>
  <c r="F77" i="10"/>
  <c r="M77" i="10"/>
  <c r="F78" i="10"/>
  <c r="M78" i="10" s="1"/>
  <c r="F79" i="10"/>
  <c r="M79" i="10"/>
  <c r="F80" i="10"/>
  <c r="M80" i="10"/>
  <c r="F84" i="10"/>
  <c r="M84" i="10"/>
  <c r="F85" i="10"/>
  <c r="M85" i="10" s="1"/>
  <c r="F86" i="10"/>
  <c r="M86" i="10"/>
  <c r="F87" i="10"/>
  <c r="M87" i="10"/>
  <c r="F88" i="10"/>
  <c r="M88" i="10"/>
  <c r="F89" i="10"/>
  <c r="M89" i="10" s="1"/>
  <c r="F90" i="10"/>
  <c r="M90" i="10"/>
  <c r="F91" i="10"/>
  <c r="M91" i="10"/>
  <c r="F92" i="10"/>
  <c r="M92" i="10"/>
  <c r="F93" i="10"/>
  <c r="M93" i="10" s="1"/>
  <c r="F97" i="10"/>
  <c r="M97" i="10"/>
  <c r="M98" i="10" s="1"/>
  <c r="F101" i="10"/>
  <c r="M101" i="10"/>
  <c r="F102" i="10"/>
  <c r="M102" i="10"/>
  <c r="M103" i="10"/>
  <c r="F107" i="10"/>
  <c r="M107" i="10"/>
  <c r="F108" i="10"/>
  <c r="M108" i="10" s="1"/>
  <c r="F109" i="10"/>
  <c r="M109" i="10"/>
  <c r="F111" i="10"/>
  <c r="M111" i="10"/>
  <c r="F112" i="10"/>
  <c r="M112" i="10"/>
  <c r="F113" i="10"/>
  <c r="M113" i="10" s="1"/>
  <c r="F115" i="10"/>
  <c r="M115" i="10"/>
  <c r="F116" i="10"/>
  <c r="M116" i="10"/>
  <c r="F117" i="10"/>
  <c r="M117" i="10"/>
  <c r="F118" i="10"/>
  <c r="M118" i="10" s="1"/>
  <c r="F120" i="10"/>
  <c r="M120" i="10"/>
  <c r="F121" i="10"/>
  <c r="M121" i="10"/>
  <c r="F122" i="10"/>
  <c r="M122" i="10"/>
  <c r="F123" i="10"/>
  <c r="M123" i="10" s="1"/>
  <c r="F125" i="10"/>
  <c r="M125" i="10"/>
  <c r="F127" i="10"/>
  <c r="M127" i="10"/>
  <c r="F128" i="10"/>
  <c r="M128" i="10"/>
  <c r="F129" i="10"/>
  <c r="M129" i="10" s="1"/>
  <c r="F131" i="10"/>
  <c r="M131" i="10"/>
  <c r="F132" i="10"/>
  <c r="M132" i="10"/>
  <c r="F133" i="10"/>
  <c r="M133" i="10"/>
  <c r="F135" i="10"/>
  <c r="M135" i="10" s="1"/>
  <c r="F138" i="10"/>
  <c r="M138" i="10"/>
  <c r="F139" i="10"/>
  <c r="M139" i="10"/>
  <c r="F143" i="10"/>
  <c r="M143" i="10"/>
  <c r="F144" i="10"/>
  <c r="M144" i="10" s="1"/>
  <c r="F145" i="10"/>
  <c r="M145" i="10"/>
  <c r="F149" i="10"/>
  <c r="M149" i="10"/>
  <c r="F150" i="10"/>
  <c r="M150" i="10"/>
  <c r="F151" i="10"/>
  <c r="M151" i="10" s="1"/>
  <c r="M152" i="10" s="1"/>
  <c r="L56" i="15" l="1"/>
  <c r="L66" i="15"/>
  <c r="L58" i="15"/>
  <c r="L57" i="15"/>
  <c r="L64" i="15"/>
  <c r="L49" i="15"/>
  <c r="M94" i="10"/>
  <c r="L61" i="15"/>
  <c r="M46" i="13"/>
  <c r="M47" i="13" s="1"/>
  <c r="M48" i="13" s="1"/>
  <c r="M140" i="10"/>
  <c r="M163" i="10" s="1"/>
  <c r="M146" i="10"/>
  <c r="M57" i="10"/>
  <c r="M81" i="10"/>
  <c r="M68" i="10"/>
  <c r="M164" i="10"/>
  <c r="L61" i="11"/>
  <c r="L49" i="16"/>
  <c r="L50" i="16" s="1"/>
  <c r="L51" i="16" s="1"/>
  <c r="L60" i="11"/>
  <c r="L57" i="11"/>
  <c r="L66" i="11"/>
  <c r="L62" i="11"/>
  <c r="L49" i="11"/>
  <c r="L58" i="11"/>
  <c r="L53" i="11"/>
  <c r="L54" i="11"/>
  <c r="M47" i="18"/>
  <c r="M48" i="18" s="1"/>
  <c r="L46" i="17"/>
  <c r="L55" i="17"/>
  <c r="L48" i="15"/>
  <c r="L52" i="15"/>
  <c r="L62" i="15"/>
  <c r="L51" i="15"/>
  <c r="L63" i="15"/>
  <c r="L53" i="15"/>
  <c r="L65" i="15"/>
  <c r="L54" i="15"/>
  <c r="L67" i="15"/>
  <c r="L55" i="15"/>
  <c r="L59" i="15"/>
  <c r="L46" i="15"/>
  <c r="M47" i="14"/>
  <c r="M48" i="14" s="1"/>
  <c r="M49" i="14" s="1"/>
  <c r="M47" i="12"/>
  <c r="M46" i="12"/>
  <c r="M48" i="12" s="1"/>
  <c r="L50" i="11"/>
  <c r="L55" i="11"/>
  <c r="L59" i="11"/>
  <c r="M162" i="10" l="1"/>
  <c r="M165" i="10" s="1"/>
  <c r="M166" i="10" s="1"/>
  <c r="L60" i="17"/>
  <c r="L61" i="17" s="1"/>
  <c r="L62" i="17" s="1"/>
  <c r="L68" i="15"/>
  <c r="L69" i="15" s="1"/>
  <c r="L70" i="15" s="1"/>
  <c r="L67" i="11"/>
  <c r="L68" i="11" s="1"/>
  <c r="L69" i="11" s="1"/>
  <c r="M167" i="10" l="1"/>
  <c r="M168" i="10" s="1"/>
  <c r="K18" i="9"/>
  <c r="L49" i="9" s="1"/>
  <c r="L50" i="9" l="1"/>
  <c r="L53" i="9"/>
  <c r="L54" i="9"/>
  <c r="L55" i="9"/>
  <c r="L56" i="9"/>
  <c r="L46" i="9"/>
  <c r="L47" i="9"/>
  <c r="L48" i="9"/>
  <c r="J23" i="9" l="1"/>
  <c r="J6" i="9"/>
  <c r="B6" i="9"/>
  <c r="L58" i="9" l="1"/>
  <c r="L59" i="9" s="1"/>
  <c r="L6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EE61B64E-C34A-4FE2-8CCF-2D31424B8002}">
      <text>
        <r>
          <rPr>
            <sz val="9"/>
            <color indexed="81"/>
            <rFont val="Tahoma"/>
            <family val="2"/>
          </rPr>
          <t>Ingrese bajo esta columna, con número, la cantidad de servicios que requiere.</t>
        </r>
      </text>
    </comment>
    <comment ref="B45" authorId="0" shapeId="0" xr:uid="{BE0422A5-BE8F-498B-B857-5ABF3E84128F}">
      <text>
        <r>
          <rPr>
            <sz val="9"/>
            <color indexed="81"/>
            <rFont val="Tahoma"/>
            <family val="2"/>
          </rPr>
          <t>Ingrese bajo esta columna, con número, la cantidad de servicios que requiere.</t>
        </r>
      </text>
    </comment>
    <comment ref="C45" authorId="0" shapeId="0" xr:uid="{16B105B1-80AC-48A8-8D4E-ABCB5525DD1C}">
      <text>
        <r>
          <rPr>
            <sz val="9"/>
            <color indexed="81"/>
            <rFont val="Tahoma"/>
            <family val="2"/>
          </rPr>
          <t>Ingrese bajo esta columna, con número, la cantidad de servicios que requiere.</t>
        </r>
      </text>
    </comment>
    <comment ref="D45" authorId="0" shapeId="0" xr:uid="{BFAF9E0F-C39C-415F-B43D-3FB7A53F2F5D}">
      <text>
        <r>
          <rPr>
            <sz val="9"/>
            <color indexed="81"/>
            <rFont val="Tahoma"/>
            <family val="2"/>
          </rPr>
          <t>Ingrese bajo esta columna, con número, la cantidad de servicios que requiere.</t>
        </r>
      </text>
    </comment>
    <comment ref="E45" authorId="0" shapeId="0" xr:uid="{9C898099-C7B0-4D16-B6DE-CA23672E3A94}">
      <text>
        <r>
          <rPr>
            <sz val="9"/>
            <color indexed="81"/>
            <rFont val="Tahoma"/>
            <family val="2"/>
          </rPr>
          <t>Ingrese bajo esta columna, con número, la cantidad de servicios que requiere.</t>
        </r>
      </text>
    </comment>
    <comment ref="A59" authorId="0" shapeId="0" xr:uid="{E702D80A-FA82-442B-A787-F400F427CD1D}">
      <text>
        <r>
          <rPr>
            <sz val="9"/>
            <color indexed="81"/>
            <rFont val="Tahoma"/>
            <family val="2"/>
          </rPr>
          <t>Ingrese bajo esta columna, con número, la cantidad de servicios que requiere.</t>
        </r>
      </text>
    </comment>
    <comment ref="B59" authorId="0" shapeId="0" xr:uid="{A5C92B7F-B723-48C3-9E2A-D4D18D682AC3}">
      <text>
        <r>
          <rPr>
            <sz val="9"/>
            <color indexed="81"/>
            <rFont val="Tahoma"/>
            <family val="2"/>
          </rPr>
          <t>Ingrese bajo esta columna, con número, la cantidad de servicios que requiere.</t>
        </r>
      </text>
    </comment>
    <comment ref="C59" authorId="0" shapeId="0" xr:uid="{59ECFFF9-90A9-463A-B6A8-259B42BE56A8}">
      <text>
        <r>
          <rPr>
            <sz val="9"/>
            <color indexed="81"/>
            <rFont val="Tahoma"/>
            <family val="2"/>
          </rPr>
          <t>Ingrese bajo esta columna, con número, la cantidad de servicios que requiere.</t>
        </r>
      </text>
    </comment>
    <comment ref="D59" authorId="0" shapeId="0" xr:uid="{E0F3A746-1D31-4F36-905F-DEECF40F6350}">
      <text>
        <r>
          <rPr>
            <sz val="9"/>
            <color indexed="81"/>
            <rFont val="Tahoma"/>
            <family val="2"/>
          </rPr>
          <t>Ingrese bajo esta columna, con número, la cantidad de servicios que requiere.</t>
        </r>
      </text>
    </comment>
    <comment ref="E59" authorId="0" shapeId="0" xr:uid="{57BC9ED2-138C-4A66-A046-7A17BCA3DD29}">
      <text>
        <r>
          <rPr>
            <sz val="9"/>
            <color indexed="81"/>
            <rFont val="Tahoma"/>
            <family val="2"/>
          </rPr>
          <t>Ingrese bajo esta columna, con número, la cantidad de servicios que requiere.</t>
        </r>
      </text>
    </comment>
    <comment ref="A70" authorId="0" shapeId="0" xr:uid="{14A704A9-1253-4504-A25B-CBBECEC2FC9E}">
      <text>
        <r>
          <rPr>
            <sz val="9"/>
            <color indexed="81"/>
            <rFont val="Tahoma"/>
            <family val="2"/>
          </rPr>
          <t>Ingrese bajo esta columna, con número, la cantidad de servicios que requiere.</t>
        </r>
      </text>
    </comment>
    <comment ref="B70" authorId="0" shapeId="0" xr:uid="{78C6E967-475C-483F-B0E4-A09D57B10815}">
      <text>
        <r>
          <rPr>
            <sz val="9"/>
            <color indexed="81"/>
            <rFont val="Tahoma"/>
            <family val="2"/>
          </rPr>
          <t>Ingrese bajo esta columna, con número, la cantidad de servicios que requiere.</t>
        </r>
      </text>
    </comment>
    <comment ref="C70" authorId="0" shapeId="0" xr:uid="{348CDE74-8C99-4C6E-B0A4-41FF4E81BC14}">
      <text>
        <r>
          <rPr>
            <sz val="9"/>
            <color indexed="81"/>
            <rFont val="Tahoma"/>
            <family val="2"/>
          </rPr>
          <t>Ingrese bajo esta columna, con número, la cantidad de servicios que requiere.</t>
        </r>
      </text>
    </comment>
    <comment ref="D70" authorId="0" shapeId="0" xr:uid="{CF047E5D-3CCE-4271-88F8-D756637DBA64}">
      <text>
        <r>
          <rPr>
            <sz val="9"/>
            <color indexed="81"/>
            <rFont val="Tahoma"/>
            <family val="2"/>
          </rPr>
          <t>Ingrese bajo esta columna, con número, la cantidad de servicios que requiere.</t>
        </r>
      </text>
    </comment>
    <comment ref="E70" authorId="0" shapeId="0" xr:uid="{D233CE0A-C119-43C9-BD75-E18A940B7B61}">
      <text>
        <r>
          <rPr>
            <sz val="9"/>
            <color indexed="81"/>
            <rFont val="Tahoma"/>
            <family val="2"/>
          </rPr>
          <t>Ingrese bajo esta columna, con número, la cantidad de servicios que requiere.</t>
        </r>
      </text>
    </comment>
    <comment ref="A83" authorId="0" shapeId="0" xr:uid="{8882F078-DB55-4B83-92DB-6383AD603BF9}">
      <text>
        <r>
          <rPr>
            <sz val="9"/>
            <color indexed="81"/>
            <rFont val="Tahoma"/>
            <family val="2"/>
          </rPr>
          <t>Ingrese bajo esta columna, con número, la cantidad de servicios que requiere.</t>
        </r>
      </text>
    </comment>
    <comment ref="B83" authorId="0" shapeId="0" xr:uid="{5A674770-2062-4A0D-B733-ED766E9E1A4F}">
      <text>
        <r>
          <rPr>
            <sz val="9"/>
            <color indexed="81"/>
            <rFont val="Tahoma"/>
            <family val="2"/>
          </rPr>
          <t>Ingrese bajo esta columna, con número, la cantidad de servicios que requiere.</t>
        </r>
      </text>
    </comment>
    <comment ref="C83" authorId="0" shapeId="0" xr:uid="{F362792A-1275-4BF4-8FC0-40BAE4AE3396}">
      <text>
        <r>
          <rPr>
            <sz val="9"/>
            <color indexed="81"/>
            <rFont val="Tahoma"/>
            <family val="2"/>
          </rPr>
          <t>Ingrese bajo esta columna, con número, la cantidad de servicios que requiere.</t>
        </r>
      </text>
    </comment>
    <comment ref="D83" authorId="0" shapeId="0" xr:uid="{E3859B22-7791-4B7A-BF0E-C7A87B0CD0D2}">
      <text>
        <r>
          <rPr>
            <sz val="9"/>
            <color indexed="81"/>
            <rFont val="Tahoma"/>
            <family val="2"/>
          </rPr>
          <t>Ingrese bajo esta columna, con número, la cantidad de servicios que requiere.</t>
        </r>
      </text>
    </comment>
    <comment ref="E83" authorId="0" shapeId="0" xr:uid="{0EAC6DA4-1AF1-49FE-AB79-38BBD7B03738}">
      <text>
        <r>
          <rPr>
            <sz val="9"/>
            <color indexed="81"/>
            <rFont val="Tahoma"/>
            <family val="2"/>
          </rPr>
          <t>Ingrese bajo esta columna, con número, la cantidad de servicios que requiere.</t>
        </r>
      </text>
    </comment>
    <comment ref="A96" authorId="0" shapeId="0" xr:uid="{C74B3611-0C86-45DF-BC14-317A7E751840}">
      <text>
        <r>
          <rPr>
            <sz val="9"/>
            <color indexed="81"/>
            <rFont val="Tahoma"/>
            <family val="2"/>
          </rPr>
          <t>Ingrese bajo esta columna, con número, la cantidad de servicios que requiere.</t>
        </r>
      </text>
    </comment>
    <comment ref="B96" authorId="0" shapeId="0" xr:uid="{4215C9CD-881F-4BD7-B06C-9C092A83C803}">
      <text>
        <r>
          <rPr>
            <sz val="9"/>
            <color indexed="81"/>
            <rFont val="Tahoma"/>
            <family val="2"/>
          </rPr>
          <t>Ingrese bajo esta columna, con número, la cantidad de servicios que requiere.</t>
        </r>
      </text>
    </comment>
    <comment ref="C96" authorId="0" shapeId="0" xr:uid="{54A8878A-FA0F-4708-8B85-9D1D9EBBBA75}">
      <text>
        <r>
          <rPr>
            <sz val="9"/>
            <color indexed="81"/>
            <rFont val="Tahoma"/>
            <family val="2"/>
          </rPr>
          <t>Ingrese bajo esta columna, con número, la cantidad de servicios que requiere.</t>
        </r>
      </text>
    </comment>
    <comment ref="D96" authorId="0" shapeId="0" xr:uid="{CCE2BB7A-E92E-411E-B763-63B6A350571B}">
      <text>
        <r>
          <rPr>
            <sz val="9"/>
            <color indexed="81"/>
            <rFont val="Tahoma"/>
            <family val="2"/>
          </rPr>
          <t>Ingrese bajo esta columna, con número, la cantidad de servicios que requiere.</t>
        </r>
      </text>
    </comment>
    <comment ref="E96" authorId="0" shapeId="0" xr:uid="{83BE15D9-EDC1-4D1C-A035-8566FD24DADC}">
      <text>
        <r>
          <rPr>
            <sz val="9"/>
            <color indexed="81"/>
            <rFont val="Tahoma"/>
            <family val="2"/>
          </rPr>
          <t>Ingrese bajo esta columna, con número, la cantidad de servicios que requiere.</t>
        </r>
      </text>
    </comment>
    <comment ref="A100" authorId="0" shapeId="0" xr:uid="{1BA219B8-1155-42E6-B675-533ED4F24704}">
      <text>
        <r>
          <rPr>
            <sz val="9"/>
            <color indexed="81"/>
            <rFont val="Tahoma"/>
            <family val="2"/>
          </rPr>
          <t>Ingrese bajo esta columna, con número, la cantidad de servicios que requiere.</t>
        </r>
      </text>
    </comment>
    <comment ref="B100" authorId="0" shapeId="0" xr:uid="{4FDB3DEE-F39F-47A3-95D5-AB18542C6E3F}">
      <text>
        <r>
          <rPr>
            <sz val="9"/>
            <color indexed="81"/>
            <rFont val="Tahoma"/>
            <family val="2"/>
          </rPr>
          <t>Ingrese bajo esta columna, con número, la cantidad de servicios que requiere.</t>
        </r>
      </text>
    </comment>
    <comment ref="C100" authorId="0" shapeId="0" xr:uid="{0CD1E911-468A-4875-A394-7C6D0DBB227D}">
      <text>
        <r>
          <rPr>
            <sz val="9"/>
            <color indexed="81"/>
            <rFont val="Tahoma"/>
            <family val="2"/>
          </rPr>
          <t>Ingrese bajo esta columna, con número, la cantidad de servicios que requiere.</t>
        </r>
      </text>
    </comment>
    <comment ref="D100" authorId="0" shapeId="0" xr:uid="{F1CA690A-B0C5-43DF-9479-8476CBE6A83F}">
      <text>
        <r>
          <rPr>
            <sz val="9"/>
            <color indexed="81"/>
            <rFont val="Tahoma"/>
            <family val="2"/>
          </rPr>
          <t>Ingrese bajo esta columna, con número, la cantidad de servicios que requiere.</t>
        </r>
      </text>
    </comment>
    <comment ref="E100" authorId="0" shapeId="0" xr:uid="{285A03DE-3202-4882-BB60-530ADCF8AEC3}">
      <text>
        <r>
          <rPr>
            <sz val="9"/>
            <color indexed="81"/>
            <rFont val="Tahoma"/>
            <family val="2"/>
          </rPr>
          <t>Ingrese bajo esta columna, con número, la cantidad de servicios que requiere.</t>
        </r>
      </text>
    </comment>
    <comment ref="A105" authorId="0" shapeId="0" xr:uid="{01E28188-750E-4A08-B7ED-F9BA4501CCFB}">
      <text>
        <r>
          <rPr>
            <sz val="9"/>
            <color indexed="81"/>
            <rFont val="Tahoma"/>
            <family val="2"/>
          </rPr>
          <t>Ingrese bajo esta columna, con número, la cantidad de servicios que requiere.</t>
        </r>
      </text>
    </comment>
    <comment ref="B105" authorId="0" shapeId="0" xr:uid="{B8D123FC-A8AC-42DE-85AD-891ADE00426D}">
      <text>
        <r>
          <rPr>
            <sz val="9"/>
            <color indexed="81"/>
            <rFont val="Tahoma"/>
            <family val="2"/>
          </rPr>
          <t>Ingrese bajo esta columna, con número, la cantidad de servicios que requiere.</t>
        </r>
      </text>
    </comment>
    <comment ref="C105" authorId="0" shapeId="0" xr:uid="{52180EDA-0356-4CEB-ABBA-2A0792A8ABEA}">
      <text>
        <r>
          <rPr>
            <sz val="9"/>
            <color indexed="81"/>
            <rFont val="Tahoma"/>
            <family val="2"/>
          </rPr>
          <t>Ingrese bajo esta columna, con número, la cantidad de servicios que requiere.</t>
        </r>
      </text>
    </comment>
    <comment ref="D105" authorId="0" shapeId="0" xr:uid="{BF48D367-5556-4FC5-B35B-3BD553CCA67D}">
      <text>
        <r>
          <rPr>
            <sz val="9"/>
            <color indexed="81"/>
            <rFont val="Tahoma"/>
            <family val="2"/>
          </rPr>
          <t>Ingrese bajo esta columna, con número, la cantidad de servicios que requiere.</t>
        </r>
      </text>
    </comment>
    <comment ref="E105" authorId="0" shapeId="0" xr:uid="{5F3C8413-92C9-42E9-979F-D9B05DD5BA00}">
      <text>
        <r>
          <rPr>
            <sz val="9"/>
            <color indexed="81"/>
            <rFont val="Tahoma"/>
            <family val="2"/>
          </rPr>
          <t>Ingrese bajo esta columna, con número, la cantidad de servicios que requiere.</t>
        </r>
      </text>
    </comment>
    <comment ref="A142" authorId="0" shapeId="0" xr:uid="{83F4BE0C-06CB-4E92-B69E-1237C04F1EAE}">
      <text>
        <r>
          <rPr>
            <sz val="9"/>
            <color indexed="81"/>
            <rFont val="Tahoma"/>
            <family val="2"/>
          </rPr>
          <t>Ingrese bajo esta columna, con número, la cantidad de servicios que requiere.</t>
        </r>
      </text>
    </comment>
    <comment ref="B142" authorId="0" shapeId="0" xr:uid="{C740D10B-26C1-4BA7-B905-3E90E3AEE9B7}">
      <text>
        <r>
          <rPr>
            <sz val="9"/>
            <color indexed="81"/>
            <rFont val="Tahoma"/>
            <family val="2"/>
          </rPr>
          <t>Ingrese bajo esta columna, con número, la cantidad de servicios que requiere.</t>
        </r>
      </text>
    </comment>
    <comment ref="C142" authorId="0" shapeId="0" xr:uid="{9E4FDCDC-F9F3-4EC5-8577-1EE43B290FC9}">
      <text>
        <r>
          <rPr>
            <sz val="9"/>
            <color indexed="81"/>
            <rFont val="Tahoma"/>
            <family val="2"/>
          </rPr>
          <t>Ingrese bajo esta columna, con número, la cantidad de servicios que requiere.</t>
        </r>
      </text>
    </comment>
    <comment ref="D142" authorId="0" shapeId="0" xr:uid="{8D6ACB38-D045-4C9E-892F-06989A93E04C}">
      <text>
        <r>
          <rPr>
            <sz val="9"/>
            <color indexed="81"/>
            <rFont val="Tahoma"/>
            <family val="2"/>
          </rPr>
          <t>Ingrese bajo esta columna, con número, la cantidad de servicios que requiere.</t>
        </r>
      </text>
    </comment>
    <comment ref="E142" authorId="0" shapeId="0" xr:uid="{B6ACA53C-8AE5-48D8-806D-618D913D9A23}">
      <text>
        <r>
          <rPr>
            <sz val="9"/>
            <color indexed="81"/>
            <rFont val="Tahoma"/>
            <family val="2"/>
          </rPr>
          <t>Ingrese bajo esta columna, con número, la cantidad de servicios que requiere.</t>
        </r>
      </text>
    </comment>
    <comment ref="A148" authorId="0" shapeId="0" xr:uid="{174421FD-6547-4A00-B377-0D3281399AB7}">
      <text>
        <r>
          <rPr>
            <sz val="9"/>
            <color indexed="81"/>
            <rFont val="Tahoma"/>
            <family val="2"/>
          </rPr>
          <t>Ingrese bajo esta columna, con número, la cantidad de servicios que requiere.</t>
        </r>
      </text>
    </comment>
    <comment ref="B148" authorId="0" shapeId="0" xr:uid="{FB443F85-D5A3-41E9-9AAF-6634C137326B}">
      <text>
        <r>
          <rPr>
            <sz val="9"/>
            <color indexed="81"/>
            <rFont val="Tahoma"/>
            <family val="2"/>
          </rPr>
          <t>Ingrese bajo esta columna, con número, la cantidad de servicios que requiere.</t>
        </r>
      </text>
    </comment>
    <comment ref="C148" authorId="0" shapeId="0" xr:uid="{9B35D709-6EF2-4585-8375-6BD4DB019A24}">
      <text>
        <r>
          <rPr>
            <sz val="9"/>
            <color indexed="81"/>
            <rFont val="Tahoma"/>
            <family val="2"/>
          </rPr>
          <t>Ingrese bajo esta columna, con número, la cantidad de servicios que requiere.</t>
        </r>
      </text>
    </comment>
    <comment ref="D148" authorId="0" shapeId="0" xr:uid="{BD388BAF-FFF3-4B2B-9015-397DB6099E87}">
      <text>
        <r>
          <rPr>
            <sz val="9"/>
            <color indexed="81"/>
            <rFont val="Tahoma"/>
            <family val="2"/>
          </rPr>
          <t>Ingrese bajo esta columna, con número, la cantidad de servicios que requiere.</t>
        </r>
      </text>
    </comment>
    <comment ref="E148" authorId="0" shapeId="0" xr:uid="{1FE96F41-85A9-4E3C-9841-77106AC81F7B}">
      <text>
        <r>
          <rPr>
            <sz val="9"/>
            <color indexed="81"/>
            <rFont val="Tahoma"/>
            <family val="2"/>
          </rPr>
          <t>Ingrese bajo esta columna, con número, la cantidad de servicios que requiere.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4" authorId="0" shapeId="0" xr:uid="{10558E73-1F8F-4C9E-AF1B-8698F8822144}">
      <text>
        <r>
          <rPr>
            <sz val="9"/>
            <color indexed="81"/>
            <rFont val="Tahoma"/>
            <family val="2"/>
          </rPr>
          <t>Por favor indique con número, cuantas veces necesita el servicio durante este día.</t>
        </r>
      </text>
    </comment>
    <comment ref="B44" authorId="0" shapeId="0" xr:uid="{2CF14643-A4F6-4AC8-8B72-821F46B562B0}">
      <text>
        <r>
          <rPr>
            <sz val="9"/>
            <color indexed="81"/>
            <rFont val="Tahoma"/>
            <family val="2"/>
          </rPr>
          <t>Por favor indique con número, cuantas veces necesita el servicio durante este día.</t>
        </r>
      </text>
    </comment>
    <comment ref="C44" authorId="0" shapeId="0" xr:uid="{5BEC4013-2B39-4764-9FB8-CC1AB706FF34}">
      <text>
        <r>
          <rPr>
            <sz val="9"/>
            <color indexed="81"/>
            <rFont val="Tahoma"/>
            <family val="2"/>
          </rPr>
          <t>Por favor indique con número, cuantas veces necesita el servicio durante este día.</t>
        </r>
      </text>
    </comment>
    <comment ref="D44" authorId="0" shapeId="0" xr:uid="{E2177C69-B342-4DB7-978B-88BB76F6EDFD}">
      <text>
        <r>
          <rPr>
            <sz val="9"/>
            <color indexed="81"/>
            <rFont val="Tahoma"/>
            <family val="2"/>
          </rPr>
          <t>Por favor indique con número, cuantas veces necesita el servicio durante este día.</t>
        </r>
      </text>
    </comment>
    <comment ref="E44" authorId="0" shapeId="0" xr:uid="{C1F0808C-3DBF-4673-ABD6-F59A3E356E5E}">
      <text>
        <r>
          <rPr>
            <sz val="9"/>
            <color indexed="81"/>
            <rFont val="Tahoma"/>
            <family val="2"/>
          </rPr>
          <t>Por favor indique con número, cuantas veces necesita el servicio durante este día.</t>
        </r>
      </text>
    </comment>
    <comment ref="F44" authorId="0" shapeId="0" xr:uid="{74DE1642-AD68-454A-914A-F17A8AC97FDB}">
      <text>
        <r>
          <rPr>
            <sz val="9"/>
            <color indexed="81"/>
            <rFont val="Tahoma"/>
            <family val="2"/>
          </rPr>
          <t>Por favor indique con número el metraje total de su stand.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F59CB856-1BBE-45CF-A2AA-4835C18F5AF2}">
      <text>
        <r>
          <rPr>
            <sz val="9"/>
            <color indexed="81"/>
            <rFont val="Tahoma"/>
            <family val="2"/>
          </rPr>
          <t>Ingrese bajo esta columna, con número, la cantidad de servicios que requiere.</t>
        </r>
      </text>
    </comment>
    <comment ref="B43" authorId="0" shapeId="0" xr:uid="{EC08A26C-A6D6-41CB-AAF9-836C9C248E62}">
      <text>
        <r>
          <rPr>
            <sz val="9"/>
            <color indexed="81"/>
            <rFont val="Tahoma"/>
            <family val="2"/>
          </rPr>
          <t>Ingrese bajo esta columna, con número, la cantidad de servicios que requiere.</t>
        </r>
      </text>
    </comment>
    <comment ref="C43" authorId="0" shapeId="0" xr:uid="{718810B6-3E5B-4AE3-85B6-9D493BC3B4F2}">
      <text>
        <r>
          <rPr>
            <sz val="9"/>
            <color indexed="81"/>
            <rFont val="Tahoma"/>
            <family val="2"/>
          </rPr>
          <t>Ingrese bajo esta columna, con número, la cantidad de servicios que requiere.</t>
        </r>
      </text>
    </comment>
    <comment ref="D43" authorId="0" shapeId="0" xr:uid="{1965FC6E-B434-4CD2-BD28-7709B267AB59}">
      <text>
        <r>
          <rPr>
            <sz val="9"/>
            <color indexed="81"/>
            <rFont val="Tahoma"/>
            <family val="2"/>
          </rPr>
          <t>Ingrese bajo esta columna, con número, la cantidad de servicios que requiere.</t>
        </r>
      </text>
    </comment>
    <comment ref="E43" authorId="0" shapeId="0" xr:uid="{7C7DFB88-6F71-42AC-A0B8-84F1A98C3FC2}">
      <text>
        <r>
          <rPr>
            <sz val="9"/>
            <color indexed="81"/>
            <rFont val="Tahoma"/>
            <family val="2"/>
          </rPr>
          <t>Ingrese bajo esta columna, con número, la cantidad de servicios que requiere.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E42FA739-1F5A-4B92-AAE4-10D0D38D17B1}">
      <text>
        <r>
          <rPr>
            <sz val="9"/>
            <color indexed="81"/>
            <rFont val="Tahoma"/>
            <family val="2"/>
          </rPr>
          <t>Ingrese bajo esta columna, con número, la cantidad de servicios que requiere.</t>
        </r>
      </text>
    </comment>
    <comment ref="B43" authorId="0" shapeId="0" xr:uid="{89704C21-801F-4759-9AE5-DA90376BC281}">
      <text>
        <r>
          <rPr>
            <sz val="9"/>
            <color indexed="81"/>
            <rFont val="Tahoma"/>
            <family val="2"/>
          </rPr>
          <t>Ingrese bajo esta columna, con número, la cantidad de servicios que requiere.</t>
        </r>
      </text>
    </comment>
    <comment ref="C43" authorId="0" shapeId="0" xr:uid="{ED5DBC79-40D6-49F5-8F37-77FB18A84152}">
      <text>
        <r>
          <rPr>
            <sz val="9"/>
            <color indexed="81"/>
            <rFont val="Tahoma"/>
            <family val="2"/>
          </rPr>
          <t>Ingrese bajo esta columna, con número, la cantidad de servicios que requiere.</t>
        </r>
      </text>
    </comment>
    <comment ref="D43" authorId="0" shapeId="0" xr:uid="{1650749A-78AF-4DF5-A652-B36D39206788}">
      <text>
        <r>
          <rPr>
            <sz val="9"/>
            <color indexed="81"/>
            <rFont val="Tahoma"/>
            <family val="2"/>
          </rPr>
          <t>Ingrese bajo esta columna, con número, la cantidad de servicios que requiere.</t>
        </r>
      </text>
    </comment>
    <comment ref="E43" authorId="0" shapeId="0" xr:uid="{4AF531A3-9B4D-499D-A8A1-6416C14C17B1}">
      <text>
        <r>
          <rPr>
            <sz val="9"/>
            <color indexed="81"/>
            <rFont val="Tahoma"/>
            <family val="2"/>
          </rPr>
          <t>Ingrese bajo esta columna, con número, la cantidad de servicios que requiere.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F7C552BD-618B-4C44-B855-B7BED9781103}">
      <text>
        <r>
          <rPr>
            <sz val="9"/>
            <color indexed="81"/>
            <rFont val="Tahoma"/>
            <family val="2"/>
          </rPr>
          <t>Ingrese bajo esta columna, con número, la cantidad de servicios que requiere.</t>
        </r>
      </text>
    </comment>
    <comment ref="B43" authorId="0" shapeId="0" xr:uid="{E92A7EFF-DD60-4084-8104-0708B905DC73}">
      <text>
        <r>
          <rPr>
            <sz val="9"/>
            <color indexed="81"/>
            <rFont val="Tahoma"/>
            <family val="2"/>
          </rPr>
          <t>Ingrese bajo esta columna, con número, la cantidad de servicios que requiere.</t>
        </r>
      </text>
    </comment>
    <comment ref="C43" authorId="0" shapeId="0" xr:uid="{9F4807A8-03F5-4E1B-AC5C-76A9023FA741}">
      <text>
        <r>
          <rPr>
            <sz val="9"/>
            <color indexed="81"/>
            <rFont val="Tahoma"/>
            <family val="2"/>
          </rPr>
          <t>Ingrese bajo esta columna, con número, la cantidad de servicios que requiere.</t>
        </r>
      </text>
    </comment>
    <comment ref="D43" authorId="0" shapeId="0" xr:uid="{87CC36B0-5E8A-46AD-9441-0DA2956CC98E}">
      <text>
        <r>
          <rPr>
            <sz val="9"/>
            <color indexed="81"/>
            <rFont val="Tahoma"/>
            <family val="2"/>
          </rPr>
          <t>Ingrese bajo esta columna, con número, la cantidad de servicios que requiere.</t>
        </r>
      </text>
    </comment>
    <comment ref="E43" authorId="0" shapeId="0" xr:uid="{4617243A-B299-42EF-99D4-9942CD6457F9}">
      <text>
        <r>
          <rPr>
            <sz val="9"/>
            <color indexed="81"/>
            <rFont val="Tahoma"/>
            <family val="2"/>
          </rPr>
          <t>Ingrese bajo esta columna, con número, la cantidad de servicios que requiere.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E2651AF8-91F2-48C2-A8F0-895A625AE459}">
      <text>
        <r>
          <rPr>
            <sz val="9"/>
            <color indexed="81"/>
            <rFont val="Tahoma"/>
            <family val="2"/>
          </rPr>
          <t>Por favor indique, con número, la cantidad de servicios que requiere.</t>
        </r>
      </text>
    </comment>
    <comment ref="B45" authorId="0" shapeId="0" xr:uid="{A6B3E1EF-58BD-4436-B7AD-6D51DD568E33}">
      <text>
        <r>
          <rPr>
            <sz val="9"/>
            <color indexed="81"/>
            <rFont val="Tahoma"/>
            <family val="2"/>
          </rPr>
          <t>Por favor indique la cantidad de días que requiere usar el servicio.</t>
        </r>
      </text>
    </comment>
    <comment ref="A48" authorId="0" shapeId="0" xr:uid="{F68A7989-718A-49BC-B194-D840E4C27F60}">
      <text>
        <r>
          <rPr>
            <sz val="9"/>
            <color indexed="81"/>
            <rFont val="Tahoma"/>
            <family val="2"/>
          </rPr>
          <t>Por favor indique, con número, la cantidad de enlaces que requiere.</t>
        </r>
      </text>
    </comment>
    <comment ref="A54" authorId="0" shapeId="0" xr:uid="{169D0101-E2A0-42F7-A8DB-F8B34AA451F6}">
      <text>
        <r>
          <rPr>
            <sz val="9"/>
            <color indexed="81"/>
            <rFont val="Tahoma"/>
            <family val="2"/>
          </rPr>
          <t>Por favor indique, con número, la cantidad de servicios que requiere.</t>
        </r>
      </text>
    </comment>
    <comment ref="A58" authorId="0" shapeId="0" xr:uid="{FB329BBF-0419-4F90-BAC7-AA2F711B1C73}">
      <text>
        <r>
          <rPr>
            <sz val="9"/>
            <color indexed="81"/>
            <rFont val="Tahoma"/>
            <family val="2"/>
          </rPr>
          <t>Por favor indique la cantidad de claves que requiere. Recuerde que no puede compartirse la misma clave en dos o más dispositivos.</t>
        </r>
      </text>
    </comment>
    <comment ref="B58" authorId="0" shapeId="0" xr:uid="{2C263EAD-DA00-4139-BE57-75E614AC36AD}">
      <text>
        <r>
          <rPr>
            <sz val="9"/>
            <color indexed="81"/>
            <rFont val="Tahoma"/>
            <family val="2"/>
          </rPr>
          <t>Por favor indique la cantidad de días que requiere usar las claves.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4F1EF6E0-843C-4992-88B1-56AAECC4613B}">
      <text>
        <r>
          <rPr>
            <sz val="9"/>
            <color indexed="81"/>
            <rFont val="Tahoma"/>
            <family val="2"/>
          </rPr>
          <t>Por favor indique, con número, la cantidad de servicios que requiere.</t>
        </r>
      </text>
    </comment>
    <comment ref="A52" authorId="0" shapeId="0" xr:uid="{92715FBB-9337-4EF2-9F3F-BE081094F063}">
      <text>
        <r>
          <rPr>
            <sz val="9"/>
            <color indexed="81"/>
            <rFont val="Tahoma"/>
            <family val="2"/>
          </rPr>
          <t>Por favor indique, con número, la cantidad de servicios que requiere.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8" authorId="0" shapeId="0" xr:uid="{91ECB534-59C2-40A8-9018-098FD01A7EB3}">
      <text>
        <r>
          <rPr>
            <sz val="9"/>
            <color indexed="81"/>
            <rFont val="Tahoma"/>
            <family val="2"/>
          </rPr>
          <t>Por favor indique, con número, la cantidad de servicios que requiere.</t>
        </r>
      </text>
    </comment>
    <comment ref="A52" authorId="0" shapeId="0" xr:uid="{58A08699-CBA6-43B1-A9DA-564CB5F154AE}">
      <text>
        <r>
          <rPr>
            <sz val="9"/>
            <color indexed="81"/>
            <rFont val="Tahoma"/>
            <family val="2"/>
          </rPr>
          <t>Por favor indique, con número, la cantidad de servicios que requiere.</t>
        </r>
      </text>
    </comment>
    <comment ref="A65" authorId="0" shapeId="0" xr:uid="{578E8522-8FC5-4244-9EE3-315F642A4C1B}">
      <text>
        <r>
          <rPr>
            <sz val="9"/>
            <color indexed="81"/>
            <rFont val="Tahoma"/>
            <family val="2"/>
          </rPr>
          <t>Por favor indique, con número, la cantidad de servicios que requiere.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1B36BE6E-CEAB-4333-9BC0-FEBFFBCBDC89}">
      <text>
        <r>
          <rPr>
            <sz val="9"/>
            <color indexed="81"/>
            <rFont val="Tahoma"/>
            <family val="2"/>
          </rPr>
          <t>Por favor indique, con número, la cantidad de servicios que requiere.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4" authorId="0" shapeId="0" xr:uid="{8EE02B50-1657-40D9-99FF-FF98F3C378BF}">
      <text>
        <r>
          <rPr>
            <sz val="9"/>
            <color indexed="81"/>
            <rFont val="Tahoma"/>
            <family val="2"/>
          </rPr>
          <t>Por favor indique, con número, la cantidad de servicios que requiere.</t>
        </r>
      </text>
    </comment>
  </commentList>
</comments>
</file>

<file path=xl/sharedStrings.xml><?xml version="1.0" encoding="utf-8"?>
<sst xmlns="http://schemas.openxmlformats.org/spreadsheetml/2006/main" count="1245" uniqueCount="503">
  <si>
    <t>adicionales-CCB@ocesa.mx</t>
  </si>
  <si>
    <t>CONDICIONES DEL SERVICIO</t>
  </si>
  <si>
    <t>Después de fecha límite</t>
  </si>
  <si>
    <t>Antes de fecha límite</t>
  </si>
  <si>
    <t>AVISO DE PRIVACIDAD</t>
  </si>
  <si>
    <t>* FAVOR DE INCLUIR LOS DATOS COMPLETOS DE SU TARJETA DE CRÉDITO.</t>
  </si>
  <si>
    <t>Firma del Tarjetahabiente</t>
  </si>
  <si>
    <t>Nombre del Tarjetahabiente</t>
  </si>
  <si>
    <t>Vencimiento:</t>
  </si>
  <si>
    <t>MASTERCARD</t>
  </si>
  <si>
    <t>VISA</t>
  </si>
  <si>
    <t>Código Seg.:</t>
  </si>
  <si>
    <t>AMEX</t>
  </si>
  <si>
    <t>Autorizo el cargo a mi tarjeta de crédito de cualquier monto pendiente.</t>
  </si>
  <si>
    <t>Tipo de Tarjeta</t>
  </si>
  <si>
    <t>Número de tarjeta</t>
  </si>
  <si>
    <t>Beneficiario:</t>
  </si>
  <si>
    <t>Solo llenar esta sección si pagará con tarjeta de crédito o débito.</t>
  </si>
  <si>
    <t>Pago con cargo a Tarjeta de Crédito o Débito</t>
  </si>
  <si>
    <t xml:space="preserve"> 002180700473131452</t>
  </si>
  <si>
    <t>CLABE</t>
  </si>
  <si>
    <t xml:space="preserve">Referencia bancaria: </t>
  </si>
  <si>
    <r>
      <rPr>
        <b/>
        <sz val="9"/>
        <rFont val="Arial"/>
        <family val="2"/>
      </rPr>
      <t>BANAMEX</t>
    </r>
    <r>
      <rPr>
        <sz val="9"/>
        <rFont val="Arial"/>
        <family val="2"/>
      </rPr>
      <t xml:space="preserve">, No. De cuenta: 7313145, Sucursal 7004. </t>
    </r>
  </si>
  <si>
    <t>Depósito:</t>
  </si>
  <si>
    <t>FORMA DE PAGO</t>
  </si>
  <si>
    <t>Contacto en Sitio</t>
  </si>
  <si>
    <t>E-mail:</t>
  </si>
  <si>
    <t>Teléfono</t>
  </si>
  <si>
    <t>País</t>
  </si>
  <si>
    <t>Ciudad/Estado</t>
  </si>
  <si>
    <t>RFC</t>
  </si>
  <si>
    <t>Delegación</t>
  </si>
  <si>
    <t>C.P.</t>
  </si>
  <si>
    <t>Colonia</t>
  </si>
  <si>
    <t>Dirección</t>
  </si>
  <si>
    <t>Razón Social (Fiscal)</t>
  </si>
  <si>
    <t>NÚMERO DE STAND</t>
  </si>
  <si>
    <t>Nombre del Stand</t>
  </si>
  <si>
    <t>DATOS GENERALES DEL CLIENTE</t>
  </si>
  <si>
    <t>Fechas del Evento:</t>
  </si>
  <si>
    <t>Evento:</t>
  </si>
  <si>
    <t>Evento</t>
  </si>
  <si>
    <t>Fecha Límite</t>
  </si>
  <si>
    <t>Último día Transfer.</t>
  </si>
  <si>
    <t>Referencia</t>
  </si>
  <si>
    <t>Dia 1</t>
  </si>
  <si>
    <t>Dia 2</t>
  </si>
  <si>
    <t>Dia 3</t>
  </si>
  <si>
    <t>Dia 4</t>
  </si>
  <si>
    <t>REPRESENTACIONES DE EXPOSICIONES MEXICO SA DE CV</t>
  </si>
  <si>
    <t>Concepto:</t>
  </si>
  <si>
    <t>IVA (16%)</t>
  </si>
  <si>
    <t>Nota: Los servicios solicitados durante el montaje y evento estarán sujetos a disponibilidad y tiempo de respuesta de hasta 12 horas.</t>
  </si>
  <si>
    <t>CANTIDAD</t>
  </si>
  <si>
    <t>SERVICIO</t>
  </si>
  <si>
    <t>Subtotal</t>
  </si>
  <si>
    <t>Total</t>
  </si>
  <si>
    <t>Favor de enviar esta forma, comprobante de pago original emitido por la institiución bancaria y constancia de situación fiscal actualizada al correo electrónico:</t>
  </si>
  <si>
    <t>FORMA DE AIRE, AGUA Y DRENAJE</t>
  </si>
  <si>
    <t xml:space="preserve"> Esta forma debe de ir acompañada por el comprobante bancario de pago y del documento: Plano de instalación de Servicios.</t>
  </si>
  <si>
    <t>SERVICIOS HIDRÁULICOS</t>
  </si>
  <si>
    <t>Suministro de agua, salida de ½” con válvula de paso Incluye únicamente 5 m. de manguera</t>
  </si>
  <si>
    <t>Drenaje de  2”, con válvula de paso incluyendo únicamente hasta 5 mts. de manguera</t>
  </si>
  <si>
    <t xml:space="preserve">Instalación agua o drenaje Sólo mano de obra (No incluye materiales)                                                              </t>
  </si>
  <si>
    <t xml:space="preserve">Derivacion agua o drenaje Sólo mano de obra (No incluye materiales) </t>
  </si>
  <si>
    <t>SERVICIOS NEUMÁTICOS</t>
  </si>
  <si>
    <t>Salida de Aire Comprimido  ½” con válvula de paso, 90/100 lbs 40 pcm hasta 5 m de manguera</t>
  </si>
  <si>
    <t>Salida de 3/4”  Aire Comprimido con válvula de paso, 90/100 lbs 80 pcm hasta 5 m. de manguera</t>
  </si>
  <si>
    <t xml:space="preserve">Manguera de Aire adicional de 5 a 10 mts </t>
  </si>
  <si>
    <t xml:space="preserve">Conexión de Aire a máquina Sólo mano de obra (No incluye materiales)    </t>
  </si>
  <si>
    <t>Presión de aire superior a 90 PCM SOLO BAJO COTIZACIÓN</t>
  </si>
  <si>
    <t>Sub Total General</t>
  </si>
  <si>
    <t>PLANO DE UBICACIÓN DE SERVICIOS</t>
  </si>
  <si>
    <t xml:space="preserve">Por favor indique en el siguiente plano con una x, el espacio en el que requiere que se instalen cada uno de los servicios indicados en este formato. </t>
  </si>
  <si>
    <t># Stand del respaldo</t>
  </si>
  <si>
    <t># Stand a a la Izquierda</t>
  </si>
  <si>
    <t># Stand a a la Derecha</t>
  </si>
  <si>
    <t>FRENTE</t>
  </si>
  <si>
    <t>NÚMERO DE SU STAND</t>
  </si>
  <si>
    <t xml:space="preserve">B- El precio de suministro de aire comprimido incluye: manguera para alta presión (máximo 5 m.), consumo de aire y mano de obra para instalación y desmontaje, no incluye conexiones especiales a equipos y/o mobiliario. </t>
  </si>
  <si>
    <t>D- Todo servicio deberá de ser liquidado en su totalidad antes de ser instalado.</t>
  </si>
  <si>
    <t>F- Una vez realizada la instalación de los servicios cualquier modificación y/o reubicación de los mismos tendrá un cargo adicional del 100% sobre el precio inicial.</t>
  </si>
  <si>
    <t>J.- El precio del suministro de agua incluye: manguera para alta presión (máximo 5 mts.), consumo de agua de hasta 3 m3 y mano de obra para instalación y desmontaje, No incluye conexiones especiales a equipos y/o mobiliario.</t>
  </si>
  <si>
    <t>K.-El drenaje es para salida de agua no contaminada, no se permite arrojar desechos sólidos, químicos, aceites o algún otro contaminante.</t>
  </si>
  <si>
    <t>Fecha Evento</t>
  </si>
  <si>
    <t>CELDA</t>
  </si>
  <si>
    <t>DATOS</t>
  </si>
  <si>
    <t>5 a 10 metros de manguera adicional para agua o drenaje</t>
  </si>
  <si>
    <t>Pago con Transferencia electrónica de fondos</t>
  </si>
  <si>
    <t>AL LLENAR Y ENVIAR ESTA FORMA, EL SOLICITANTE ACEPTA EN SU TOTALIDAD LAS CONDICIONES DEL SERVICIO INDICADAS.</t>
  </si>
  <si>
    <t>Teléfonos: (+52) 55 5268 2054, (+52) 55 5268 2051, (+52) 55 5268 5869, (+52) 55 5268 5827, (+52) 55 5268 5884</t>
  </si>
  <si>
    <t>Régimen Fiscal:</t>
  </si>
  <si>
    <t>Evento y número de stand</t>
  </si>
  <si>
    <t>Fecha límite para recibir transferencias:</t>
  </si>
  <si>
    <t>Mini Croissants de Roquefort con Nuez</t>
  </si>
  <si>
    <t>Brocheta de Jitomate Cherry con Albahaca y Queso Mozzerela</t>
  </si>
  <si>
    <t>Empanaditas de Carne Estilo Argentino</t>
  </si>
  <si>
    <t>Rollitos Primavera con Salsa Agridulce</t>
  </si>
  <si>
    <t>Jamón Serrano con Perlas de Melón</t>
  </si>
  <si>
    <t>Tartaleta de Ensalada de Pavo a la Mostaza Antigua</t>
  </si>
  <si>
    <t>Mini Tartaleta de Fruta</t>
  </si>
  <si>
    <t>Mini Tartaleta de Limon con Merengue</t>
  </si>
  <si>
    <t>Rollito de Jamón de Pavo con queso crema y arándanos</t>
  </si>
  <si>
    <t>Bruschetta de Tapenade</t>
  </si>
  <si>
    <t>Mini Toast de Roast Beef con Alcaparra</t>
  </si>
  <si>
    <t>Strudel de Pera</t>
  </si>
  <si>
    <t>Pincho de Camarón c/pepino y maracuya</t>
  </si>
  <si>
    <t>Montadito de Ate con Membrillo y Nuez</t>
  </si>
  <si>
    <t>Montadito de Salmón Ahumado jocoque al eneldo miel y cebollin</t>
  </si>
  <si>
    <t>Wrap de camarón al chipotle con pepino</t>
  </si>
  <si>
    <t>Cheesecake</t>
  </si>
  <si>
    <t>Pan tomate c/jamón serrano</t>
  </si>
  <si>
    <t>Bocata de Setas con Jamón Serrano</t>
  </si>
  <si>
    <t>Grissini con cincho de Jamón Serrano</t>
  </si>
  <si>
    <t>Panini de atún</t>
  </si>
  <si>
    <t>Empanadas de Zarzamora con Nuez</t>
  </si>
  <si>
    <t>Bruschetta c/queso de Cabra e Higo</t>
  </si>
  <si>
    <t>Tarta de Salmón con albahaca</t>
  </si>
  <si>
    <t>Montadito de Queso Camembert con Mermelada de Cabolla</t>
  </si>
  <si>
    <t>Paleo de queso feta con glacé de balsámico</t>
  </si>
  <si>
    <t>Canapés Mixtos 50 piezas</t>
  </si>
  <si>
    <t>TOTAL A PAGAR</t>
  </si>
  <si>
    <t>16% IVA</t>
  </si>
  <si>
    <t>15% Servicio</t>
  </si>
  <si>
    <t>OBSERVACIONES: Ordenes recibidas para el mismo día del servicio, serán sujetas a disponibilidad y tiempos de respuesta.  Cancelaciones durante evento estan sujetas a autorización y cargo. Cualquier solicitud especial requiere 3 días de anticipación.</t>
  </si>
  <si>
    <t>Subtotal Otros</t>
  </si>
  <si>
    <t>Subtotal Bebidas</t>
  </si>
  <si>
    <t>Si el Tipo de cambio rebasa los $ 21.00 pesos, los precios quedan sujetos a revisión</t>
  </si>
  <si>
    <t>Subtotal Alimentos</t>
  </si>
  <si>
    <t>Precios sujetos al 16% del IVA, al 15% de servicio, y a cambios sin previo aviso.</t>
  </si>
  <si>
    <t>Favor de especificar el horario de entrega de todos los servicios:</t>
  </si>
  <si>
    <t>HORARIOS DE ENTREGA</t>
  </si>
  <si>
    <t>Descorche de Vino (incluye hielo y 6 copas por botella)</t>
  </si>
  <si>
    <t>Descorche de Licor (incluye 8 refrescos, hielo y cristalería por botella)</t>
  </si>
  <si>
    <t>Importe Total sin impuesto</t>
  </si>
  <si>
    <t>Precio por orden sin impuesto</t>
  </si>
  <si>
    <t>CONCEPTO</t>
  </si>
  <si>
    <t>DESCORCHE</t>
  </si>
  <si>
    <t>FECHAS</t>
  </si>
  <si>
    <t>Mesero (servicio en stand durante 4 horas)</t>
  </si>
  <si>
    <t>Mesero (servicio en stand durante 7 horas)</t>
  </si>
  <si>
    <t>Mesero (servicio en stand durante 8 horas)</t>
  </si>
  <si>
    <t>SERVICIO DE MESEROS</t>
  </si>
  <si>
    <t>Bebidas sin alcohol</t>
  </si>
  <si>
    <t>Paquete de 12 cervezas (lata)</t>
  </si>
  <si>
    <t>Cerveza</t>
  </si>
  <si>
    <t xml:space="preserve">Don Julio Blanco </t>
  </si>
  <si>
    <t xml:space="preserve">Herradura Reposado </t>
  </si>
  <si>
    <t xml:space="preserve">Jimador </t>
  </si>
  <si>
    <t xml:space="preserve">Tequila </t>
  </si>
  <si>
    <t>botella 3/4 Lt</t>
  </si>
  <si>
    <t>Absolut Azul</t>
  </si>
  <si>
    <t xml:space="preserve">Wyborowa </t>
  </si>
  <si>
    <t>Smirnoff</t>
  </si>
  <si>
    <t xml:space="preserve">Vodka </t>
  </si>
  <si>
    <t>Martell Medallon V.S.O.P.</t>
  </si>
  <si>
    <t>Cognac</t>
  </si>
  <si>
    <t>Torres 10</t>
  </si>
  <si>
    <t>Appleton Oro</t>
  </si>
  <si>
    <t xml:space="preserve">Bacardi Añejo </t>
  </si>
  <si>
    <t xml:space="preserve">Bacardi Blanco </t>
  </si>
  <si>
    <t>Ron y Brandy</t>
  </si>
  <si>
    <t>J&amp;B</t>
  </si>
  <si>
    <t>Johnnie Walker etiqueta negra</t>
  </si>
  <si>
    <t>Johnnie Walker etiqueta roja</t>
  </si>
  <si>
    <t>William Lawson´s 5 años</t>
  </si>
  <si>
    <t>Whisky</t>
  </si>
  <si>
    <t xml:space="preserve">botella </t>
  </si>
  <si>
    <t>Cabernet Sauvignon Monte Xanic</t>
  </si>
  <si>
    <t>Concha y Toro Tinto</t>
  </si>
  <si>
    <t>Cabernet Sauvignon (LA Cetto)</t>
  </si>
  <si>
    <t>Vino Tinto</t>
  </si>
  <si>
    <t>Concha y Toro Blanco</t>
  </si>
  <si>
    <t>Chenin Blanc (LA Cetto)</t>
  </si>
  <si>
    <t>Blanc de Blancs (Pedro Domecq)</t>
  </si>
  <si>
    <t>Vino Blanco</t>
  </si>
  <si>
    <t>PIEZAS POR ORDEN</t>
  </si>
  <si>
    <t>BEBIDAS DE SERVICIO A STANDS</t>
  </si>
  <si>
    <t>20 pzas.</t>
  </si>
  <si>
    <t>Platón con Pastelería Francesa Miniatura  (40 grs pieza)</t>
  </si>
  <si>
    <t>700 Grs</t>
  </si>
  <si>
    <t>Pecera con dulces surtidos, empacados individual</t>
  </si>
  <si>
    <t>ALGO DULCE</t>
  </si>
  <si>
    <t>50 piezas.</t>
  </si>
  <si>
    <t>Canapés Fríos Mixtos (ver canapés que incluye  al final de éste documento)</t>
  </si>
  <si>
    <t>CANAPÉS Y ALGO MÁS</t>
  </si>
  <si>
    <t>500 Grs</t>
  </si>
  <si>
    <t>Botana de quesos para picar (Tipo manchego y Panela)</t>
  </si>
  <si>
    <t>Botana de quesos y carnes frias para picar (en cubos), empacada individual</t>
  </si>
  <si>
    <t>Botana de Jamon y Pechuga de pavo para Picar, empacada individual</t>
  </si>
  <si>
    <t>Bowl</t>
  </si>
  <si>
    <t>Botana seca premium (almendra, pistache, nuez de la india y nuez)</t>
  </si>
  <si>
    <t>500 Botes</t>
  </si>
  <si>
    <t>Resurtido de 500 porciones de palomitas</t>
  </si>
  <si>
    <t>Máquina de palomitas con 500 porciones</t>
  </si>
  <si>
    <t>Botana seca mix mexicano (cacahuates, pepitas, garbanzos enchilados)</t>
  </si>
  <si>
    <t>Papas tipo chip con Salsa Picante y Limon</t>
  </si>
  <si>
    <t>Palomitas hechas en casa con Salsa Picante y Limon</t>
  </si>
  <si>
    <t xml:space="preserve">Crudites   (bastones de pepino, jícama y zanahoria con dip) </t>
  </si>
  <si>
    <t>BOTANAS</t>
  </si>
  <si>
    <t>21 piezas</t>
  </si>
  <si>
    <t>Platon con 3 variedades de mini sandwiches (mini chapata de queso de cabra al oregano, mini telera de ensalada de pollo a la mostaza y mini bolillo de atun con pure de aceitunas)</t>
  </si>
  <si>
    <t>20 piezas</t>
  </si>
  <si>
    <t xml:space="preserve">Platon con Mini Telera de Ensalada de Pollo a la mostaza antigua. </t>
  </si>
  <si>
    <t xml:space="preserve">Platon con Mini Bolillo de Atún con puré de aceitunas   </t>
  </si>
  <si>
    <t xml:space="preserve">Platon con  Mini Focaccia de Jamón Serrano                </t>
  </si>
  <si>
    <t>Platon  con Mini Chapata de Queso de Cabra al Oregano</t>
  </si>
  <si>
    <t>28 piezas</t>
  </si>
  <si>
    <t xml:space="preserve">Platon de Finger Sandwiches surtidos </t>
  </si>
  <si>
    <t xml:space="preserve">Platon de Finger Sandwiches de Pechuga de Pavo y Queso                              </t>
  </si>
  <si>
    <t>Platon de Finger Sandwiches de Surimi</t>
  </si>
  <si>
    <t xml:space="preserve">Platon de Finger Sandwiches de Atun </t>
  </si>
  <si>
    <t>Platon de Finger Sandwiches de  Jamón y Queso</t>
  </si>
  <si>
    <t>SANDWICHERÍA</t>
  </si>
  <si>
    <t>Paquete para Estánd No. 8: Agua embotellada (15), Refresco lata (15), 1 termo de café (15 tazas), 1 Platón de Finger Sandwiches surtidos  (28 pizas), 1 Charola Botana Seca (Bowl 1 K, Cacahuate,Pepitas,Garbanzo enchilado), 1 Descorche de vino (incluye copas y hielo), 1 Botana de Jamon y Pechuga de pavo para Picar (500 grs)</t>
  </si>
  <si>
    <t>Paquete para Estánd No. 7: Agua embotellada (20), Refresco lata (20), Mini chapatas de Queso de cabra al oregano (20 pzas), 1 Descorche de licor ( incluye 8 refrescos, hielo y cristalería), 1 Platón con 3 variedades de mini sandwiches (mini chapata de queso de cabra al oregano, mini telera de ensalada de pollo a la mostaza y mini bolillo de atun con pure de aceitunas: 21 piezas), 1 Bowl de crudites (8 pax aprox), 1 Descorche de vino (incluye copas y hielo),1 Dulces Surtidos (700 grs)</t>
  </si>
  <si>
    <t>Paquete para Estánd No. 6: Agua embotellada (10), Refresco lata (10),1 Bowl de crudites (8 pax aprox), 1 Descorche de licor ( incluye 8 refrescos, hielo y cristalería), 1 Platón de Carnes Frías Tipo Americano  incluye 5 variedades: Jamon Americano, Pechuga de Pavo, Jamon de Pavo, Salami, Pastrami, acompañado con Pan rebanado (2450 Kg)</t>
  </si>
  <si>
    <t>Paquete para Estánd No. 5: Agua embotellada (15), Refresco lata (15), 1 termo de café (15 tazas),1 Charola botana seca (Bowl 1 Kg cacahuate , pepita, garbanzo enchilados),1 Dulces Surtidos (700 grs), Mini chapatas de Queso de cabra al oregano (20 pzas)</t>
  </si>
  <si>
    <t>Paquete para Estánd No. 4: Agua embotellada (10), Refresco lata (10), 1 Bowl (1 Kg cacahuate japones, salado y enchilado),1 termo de café (15 tazas), 1 Platón de Pastelería Francesa  (20 pzas), 1 Bowl de crudites (8 pax aprox)</t>
  </si>
  <si>
    <t>Paquete para Estánd No. 3: Agua embotellada (10), Refresco lata (10), 1 Charola botana seca (Bowl 1 Kg cacahuate , pepita, garbanzo enchilados), 1 Descorche de vino (incluye copas y hielo), 1 Dulces Surtidos (700 grs)</t>
  </si>
  <si>
    <t>Paquete para Estánd No. 2: Agua embotellada (5), Refresco lata (5), 1 termo de café (15 tazas), Donas (5)</t>
  </si>
  <si>
    <t>Paquete para Estánd No. 1: Agua embotellada (5), Refresco lata (5), 1 termo de café (15 tazas), 1 platón pastas finas (40 piezas), 1 jarra de jugo (2lts)</t>
  </si>
  <si>
    <t>PAQUETES ESPECIALES PARA SU STAND</t>
  </si>
  <si>
    <t>20 capsulas</t>
  </si>
  <si>
    <t xml:space="preserve">Paq de 20 Capsulas de Nespresso </t>
  </si>
  <si>
    <t>30 capsulas</t>
  </si>
  <si>
    <t>Máquina de Nespresso c/30 Capsulas</t>
  </si>
  <si>
    <t>30 Capsulas</t>
  </si>
  <si>
    <t>Máquina Cafetera Dolce Gusto</t>
  </si>
  <si>
    <t>100 tazas</t>
  </si>
  <si>
    <t>Termo de café regular o descafeinado</t>
  </si>
  <si>
    <t>56 tazas</t>
  </si>
  <si>
    <t>15 tazas</t>
  </si>
  <si>
    <t>40 pzas.</t>
  </si>
  <si>
    <t xml:space="preserve">Platon de Galletas Finas         </t>
  </si>
  <si>
    <t>80 piezas</t>
  </si>
  <si>
    <t>Canasta Galletas de Mantequilla</t>
  </si>
  <si>
    <t>Canasta de Pan dulce de la casa (surtido)</t>
  </si>
  <si>
    <t>Canasta de Fruta temporada de Mano (manzana, pera, ciruela, platano, uvas)</t>
  </si>
  <si>
    <t>10 0rdenes individuales</t>
  </si>
  <si>
    <r>
      <t xml:space="preserve">Fruta  fresca rebanada (Piña, melón chino, melón y papaya)    </t>
    </r>
    <r>
      <rPr>
        <b/>
        <sz val="10"/>
        <rFont val="Calibri"/>
        <family val="2"/>
      </rPr>
      <t xml:space="preserve"> </t>
    </r>
  </si>
  <si>
    <t>PORCION</t>
  </si>
  <si>
    <t>PARA INICIAR EL DÍA</t>
  </si>
  <si>
    <t>PARA QUE NUESTROS ALIMENTOS GUARDEN SIEMPRE SU GRAN CALIDAD FAVOR DE CONSIDERAR NO EXPONERLOS MÁS DE CUATRO HORAS.  EL SERVICIO SE ENTREGA A LA HORA REQUERIDA.</t>
  </si>
  <si>
    <t>ALIMENTOS DE SERVICIO A STANDS</t>
  </si>
  <si>
    <r>
      <rPr>
        <b/>
        <sz val="9"/>
        <rFont val="Arial"/>
        <family val="2"/>
      </rPr>
      <t>Beneficiario</t>
    </r>
    <r>
      <rPr>
        <sz val="9"/>
        <rFont val="Arial"/>
        <family val="2"/>
      </rPr>
      <t>: REPRESENTACIONES DE EXPOSICIONES MEXICO SA DE CV</t>
    </r>
  </si>
  <si>
    <t>Órdenes de servicio de Alimentos y Bebidas, recibidas durante montaje y evento, estarán sujetas a disponibilidad</t>
  </si>
  <si>
    <t xml:space="preserve"> Esta forma debe de ir acompañada por el comprobante bancario de pago.</t>
  </si>
  <si>
    <t>FORMA PARA ALIMENTOS Y BEBIDAS</t>
  </si>
  <si>
    <t>Favor de colocar evento y número de stand.</t>
  </si>
  <si>
    <t>Dia 5</t>
  </si>
  <si>
    <t>FORMA DE COLGANTEO</t>
  </si>
  <si>
    <t>Fecha límite para pago con descuento Antes de Fecha Límite y envío de formatos (solo en servicios que lo indiquen):</t>
  </si>
  <si>
    <t>ANTES DE REALIZAR EL PAGO:</t>
  </si>
  <si>
    <t>COLGADO DE MANTAS O LONAS IMPRESAS</t>
  </si>
  <si>
    <t>Colgado de lonas con medida de hasta 9m2 (No incluye bastidor-tubo)</t>
  </si>
  <si>
    <t>Cargo por cada m2 adicional</t>
  </si>
  <si>
    <t>COLGADO DE ELEMENTOS</t>
  </si>
  <si>
    <t>Colgado de elemento de hasta 10 Kgs de peso, máximo 6 x 6 metros o hasa 5 metros de diámetro</t>
  </si>
  <si>
    <t>Colgado de elemento de hasta 20 Kgs de peso, máximo 6 x 6 metros o hasa 5 metros de diámetro</t>
  </si>
  <si>
    <t>Colgado de elemento de hasta 30 Kgs de peso, máximo 6 x 6 metros o hasa 5 metros de diámetro</t>
  </si>
  <si>
    <t>Colgado de elemento de hasta 40 Kgs de peso, máximo 6 x 6 metros o hasa 5 metros de diámetro</t>
  </si>
  <si>
    <t>Colgado de elemento de hasta 50 Kgs de peso, máximo 6 x 6 metros o hasa 5 metros de diámetro</t>
  </si>
  <si>
    <t>Colgado de elemento de hasta 60 Kgs de peso, máximo 6 x 6 metros o hasa 5 metros de diámetro</t>
  </si>
  <si>
    <t>Colgado de elemento de hasta 70 Kgs de peso, máximo 6 x 6 metros o hasa 5 metros de diámetro</t>
  </si>
  <si>
    <t>Colgado de elemento de hasta 80 Kgs de peso, máximo 6 x 6 metros o hasa 5 metros de diámetro</t>
  </si>
  <si>
    <t>Colgado de elemento de hasta 90 Kgs de peso, máximo 6 x 6 metros o hasa 5 metros de diámetro</t>
  </si>
  <si>
    <t>Colgado de elemento de hasta 99 Kgs de peso, máximo 6 x 6 metros o hasa 5 metros de diámetro</t>
  </si>
  <si>
    <t>PUNTOS DE COLGADO</t>
  </si>
  <si>
    <t>-NO SE PERMITE EL COLGADO DE ARTÍCULOS DE ESTOS PUNTOS-</t>
  </si>
  <si>
    <t>Punto de seguridad (no de carga, no para servicio de colgado de elementos/estructuras)</t>
  </si>
  <si>
    <t xml:space="preserve">Sub Total </t>
  </si>
  <si>
    <t>Considere que para el colgado de elementos debe proporcionar cable de acero de 1/8 de pulgada y los opresores necesarios para su instalación.</t>
  </si>
  <si>
    <t>G- Cualquier daño a instalaciones, accidente o percance, ocasionado por la estructura, será responsabilidad del expositor y/o su montador, quienes tendrán que cubrir los gastos en que se incurran y  en su caso reconocer su responsabilidad ante las autoridades correspondientes.</t>
  </si>
  <si>
    <t>H- La posición del elemento puede variar de acuerdo a las características y puntos de colgado de la estructura del recinto.</t>
  </si>
  <si>
    <t xml:space="preserve">K- La altura máxima de colgado es de 7 mts. </t>
  </si>
  <si>
    <t>FORMA PARA COMIDA A EXPOSITOR</t>
  </si>
  <si>
    <t>Órdenes de alimentos y bebidas, recibidas durante montaje y evento, estarán sujetas a disponibilidad.</t>
  </si>
  <si>
    <t>REPRESENTACIONES DE EXPOSICIONES MEXICO A DE CV</t>
  </si>
  <si>
    <t>COMIDA EXPOSITOR</t>
  </si>
  <si>
    <t>SERVICIO SOLICITADO</t>
  </si>
  <si>
    <t>SERVICIO DE COMIDA EXPOSITOR</t>
  </si>
  <si>
    <t>Orden</t>
  </si>
  <si>
    <t>Comida Expositor (Sopa, Plato Fuerte, Arroz, Frijoles, Agua y Pan)</t>
  </si>
  <si>
    <t>1 persona</t>
  </si>
  <si>
    <t>Verificar la disponibilidad con Servicios Adicionales antes de realizar su Pago</t>
  </si>
  <si>
    <t>15% de Servicio</t>
  </si>
  <si>
    <t>Si el Tipo de cambio rebasa los $ 21.00 pesos, los precios quedan sujetos a cambios</t>
  </si>
  <si>
    <t>HORARIOS DE ENTREGA:</t>
  </si>
  <si>
    <t>FORMA PARA CUPONES BUFFET</t>
  </si>
  <si>
    <t>**SÓLO PREVENTA** Órdenes de alimentos y bebidas, recibidas durante montaje y evento, estarán sujetas a disponibilidad.</t>
  </si>
  <si>
    <t>Colocar el nombre del evento y número de stand</t>
  </si>
  <si>
    <t>CUPONES DE BUFFET</t>
  </si>
  <si>
    <t xml:space="preserve">Tickets Restaurante Buffet </t>
  </si>
  <si>
    <t>Importe</t>
  </si>
  <si>
    <t>16%IVA</t>
  </si>
  <si>
    <t>Precios sujetos al 16% del IVA y a cambios sin previo aviso.</t>
  </si>
  <si>
    <t>Favor de enviar esta forma y el comprobante de pago original emitido por la institiución bancaria al correo electrónico:</t>
  </si>
  <si>
    <t>FORMA PARA CUPONES DE FAST FOOD</t>
  </si>
  <si>
    <t>CUPONES DE FAST FOOD</t>
  </si>
  <si>
    <t xml:space="preserve">SERVICIO DE COMIDA RÁPIDA                                                                Se otorgan boletos de autoservicio.  </t>
  </si>
  <si>
    <r>
      <t xml:space="preserve">Fast Food: </t>
    </r>
    <r>
      <rPr>
        <i/>
        <sz val="9"/>
        <rFont val="Arial"/>
        <family val="2"/>
      </rPr>
      <t xml:space="preserve">Hamburguesa con queso  ó torta de 4 quesos ó baguette club ó baguette de carnes frias, </t>
    </r>
    <r>
      <rPr>
        <b/>
        <sz val="9"/>
        <rFont val="Arial"/>
        <family val="2"/>
      </rPr>
      <t>Incluye 1 bebida y una bolsa de papas fritas.</t>
    </r>
  </si>
  <si>
    <t>1 órden.</t>
  </si>
  <si>
    <r>
      <t xml:space="preserve">Barras de café: </t>
    </r>
    <r>
      <rPr>
        <i/>
        <sz val="9"/>
        <rFont val="Arial"/>
        <family val="2"/>
      </rPr>
      <t>Cuernito de jamón y queso ó marina de atún ó sándwich jamon de pavo ó chapata de carnes frias</t>
    </r>
    <r>
      <rPr>
        <sz val="9"/>
        <rFont val="Arial"/>
        <family val="2"/>
      </rPr>
      <t xml:space="preserve">, </t>
    </r>
    <r>
      <rPr>
        <b/>
        <sz val="9"/>
        <rFont val="Arial"/>
        <family val="2"/>
      </rPr>
      <t>Incluye 1 bebida y una bolsa de papas fritas.</t>
    </r>
  </si>
  <si>
    <t>FORMA DE ELECTRICIDAD</t>
  </si>
  <si>
    <t>Solicitudes de servicios recibidas durante montaje y evento, estarán sujetas a disponibilidad.</t>
  </si>
  <si>
    <t>ILUMINACIÓN PARA SISTEMA OCTANORM</t>
  </si>
  <si>
    <t>Cantidad</t>
  </si>
  <si>
    <t>Servicio</t>
  </si>
  <si>
    <t>Observaciones</t>
  </si>
  <si>
    <t>TOTAL</t>
  </si>
  <si>
    <t>Solo se colocan en stands de octanorm.</t>
  </si>
  <si>
    <t>SERVICIOS A 110 VOLTS</t>
  </si>
  <si>
    <t>Contacto Doble Monofásico de 1,000 W 110V 10 A.</t>
  </si>
  <si>
    <t>SERVICIOS A 220 VOLTS</t>
  </si>
  <si>
    <t>Contacto Doble Bifásico de 2,000 W 220V 8 A.</t>
  </si>
  <si>
    <t>Switch 3 x 30 A 220 V Sin Contactos</t>
  </si>
  <si>
    <t xml:space="preserve">Todas las derivaciones son responsabilidad del expositor. </t>
  </si>
  <si>
    <t>Switch 3 x 60 A 220 V Sin Contactos</t>
  </si>
  <si>
    <t>Switch 3 x 100 A 220 V Sin Contactos</t>
  </si>
  <si>
    <t>Switch 3 x 200 A 220 V Sin Contactos</t>
  </si>
  <si>
    <r>
      <t xml:space="preserve">Conexión eléctrica </t>
    </r>
    <r>
      <rPr>
        <i/>
        <sz val="9"/>
        <rFont val="Arial"/>
        <family val="2"/>
      </rPr>
      <t xml:space="preserve">(No incluye material, solo mano de obra) </t>
    </r>
  </si>
  <si>
    <t>SERVICIOS ESPECIALES</t>
  </si>
  <si>
    <t>Switch 3 x 30 A, 460 ó 480 V Sin Contactos</t>
  </si>
  <si>
    <t>Estos servicios deberán ser revisados para determinar si se proporcionan 460V o 480V, dependiendo de la ubicación de su stand.</t>
  </si>
  <si>
    <t>Switch 3 x 60 A 460 ó 480 V Sin Contactos</t>
  </si>
  <si>
    <t>Switch 3 x 100 A 460 ó 480 V Sin Contactos</t>
  </si>
  <si>
    <t>Switch 3 x 200 A 460 ó 480 V Sin Contactos</t>
  </si>
  <si>
    <t>Switch 3 x 300 A 460 ó 480 V Sin Contactos</t>
  </si>
  <si>
    <t>Switch 3 x 500 A 460 ó 480 V Sin Contactos</t>
  </si>
  <si>
    <t>SUBTOTAL</t>
  </si>
  <si>
    <t>SI REQUIERE UN SERVICIO NO INIDCADO EN LA LISTA, POR FAVOR SOLICITE LA COTIZACIÓN EN EL CORREO: adicionales-CCB@ocesa.mx</t>
  </si>
  <si>
    <t>CONDICIONES DEL SERVICIO DE ELECTRICIDAD:</t>
  </si>
  <si>
    <t>A- Precios por evento. Los precios son sujetos a cambio sin previo aviso, más 16% IVA</t>
  </si>
  <si>
    <t xml:space="preserve">E- La instalación del servicio contratado se realizará únicamente dentro del área de exhibición de su stand. </t>
  </si>
  <si>
    <t>M- El contratante de los servicios será el único responsable del buen uso y cuidado de las instalaciones solicitadas. Cualquier pérdida o daño a las mismas será cargado directamente al contratante.</t>
  </si>
  <si>
    <t>FORMA DE GAS</t>
  </si>
  <si>
    <t>TIPO DE SERVICIO</t>
  </si>
  <si>
    <t>PRECIO UNITARIO</t>
  </si>
  <si>
    <t>Renta De Cilindro Portatil Cap. 10 Kgs. (18.50 Lts.) Y Cilindro Portatil De Reserva Cap. 10 Kgs. (Incluye Fletes Y Maniobras)</t>
  </si>
  <si>
    <t>Renta De Tanque Estacionario Cap. 100 Litros - 54 Kgs. (Incluye Fletes Y Maniobras)</t>
  </si>
  <si>
    <t>Renta De Tanque Estacionario Cap. 300 Litros - 162 Kgs. (Incluye Fletes Y Maniobras)</t>
  </si>
  <si>
    <t>Renta De Tanque Estacionario Cap. 500 Litros - 270 Kgs. (Incluye Fletes Y Maniobras)</t>
  </si>
  <si>
    <t>IVA</t>
  </si>
  <si>
    <t>B- El precio incluye el material necesario para la instalación y desinstalación del servicio contratado.</t>
  </si>
  <si>
    <t>I - Cualquier modificación y/o reubicación de los servicios que ya hayan sido instalados tendrá un cargo adicional del 100% sobre el precio inicial.</t>
  </si>
  <si>
    <t>K- El contratante de los servicios será el único responsable del buen uso y cuidado de las instalaciones solicitadas. Cualquier pérdida o daño a las mismas deberá ser cubierto por el contratante.</t>
  </si>
  <si>
    <t>L- Toda cancelación de servicios debe pedirse por escrito vía email a adicionales-CCB@ocesa.mx al menos 72hrs previas al inicio del montaje.</t>
  </si>
  <si>
    <t>M.- Los servicios instalados no estarán sujetos a reembolsos.</t>
  </si>
  <si>
    <t>FORMA DE TELECOMUNICACIONES</t>
  </si>
  <si>
    <t>TELEFONÍA</t>
  </si>
  <si>
    <t>Días</t>
  </si>
  <si>
    <t>Línea Ethernet para Punto de Venta (No incluye Terminal para cobros). Precio por día.</t>
  </si>
  <si>
    <t>INTERNET SIMÉTRICO POR CABLE O WiFi</t>
  </si>
  <si>
    <t xml:space="preserve">PRECIO </t>
  </si>
  <si>
    <t>Enlace a internet simétrico, dedicado, 20Mb WiFi o Cableado, incluye todos los días de evento.</t>
  </si>
  <si>
    <t>Enlace a internet simétrico, dedicado, 30Mb WiFi o Cableado, incluye todos los días de evento.</t>
  </si>
  <si>
    <t>Enlace a internet simétrico, dedicado, 50Mb WiFi o Cableado, incluye todos los días de evento.</t>
  </si>
  <si>
    <t>Enlace a internet simétrico, dedicado, 100Mb WiFi o Cableado, incluye todos los días de evento.</t>
  </si>
  <si>
    <t>OTROS SERVICIOS DE TELECOMUNICACIONES</t>
  </si>
  <si>
    <t>Dirección IP Homologada (Pública) no incluye internet. Incluye todos los días de evento.</t>
  </si>
  <si>
    <t>Nodo de red ( Sin Acceso a Internet). Incluye todos los días de evento.</t>
  </si>
  <si>
    <t>CLAVES DE ACCESO AL WIFI PARA UN DISPOSITIVO</t>
  </si>
  <si>
    <t>Por favor recoja su clave de acceso a la red WiFi en la oficina de Servicios Adicionales. Estamos ubicados en el nivel Exposiciones, entre sala B y sala C.</t>
  </si>
  <si>
    <t>En caso de requerir un servicio mayor a 100MB, favor de solicitar su cotización por correo electrónico.</t>
  </si>
  <si>
    <r>
      <t>A.- El precio mostrado es por día a menos que se indique lo contrario. Precios más IVA y sujetos a cambio sin previo aviso. Para tener derecho al precio preferencial deberá</t>
    </r>
    <r>
      <rPr>
        <b/>
        <sz val="9"/>
        <rFont val="Arial"/>
        <family val="2"/>
      </rPr>
      <t xml:space="preserve"> pagar </t>
    </r>
    <r>
      <rPr>
        <sz val="9"/>
        <rFont val="Arial"/>
        <family val="2"/>
      </rPr>
      <t>su servicio antes de la fecha límite indicada.</t>
    </r>
  </si>
  <si>
    <t>B.- El precio incluye: consumo de llamadas locales según lo indicado en el concepto, aparato telefónico dependiendo del servicio requerido, materiales, mano de obra para instalación y desmontaje del mismo. No se incluye la terminal bancaria (POS)</t>
  </si>
  <si>
    <t>C.- En caso de contratar línea para POS, el cliente deberá verificar que su terminal cuente con puerto ETHERNET.</t>
  </si>
  <si>
    <r>
      <t xml:space="preserve">F.- Los servicios solicitados </t>
    </r>
    <r>
      <rPr>
        <b/>
        <u/>
        <sz val="9"/>
        <rFont val="Arial"/>
        <family val="2"/>
      </rPr>
      <t>durante el montaje y evento estarán sujetos a disponibilidad y factibilidad; así como a un tiempo de instalación de MÍNIMO 12 HRS.</t>
    </r>
  </si>
  <si>
    <t>G.- Una vez realizada la instalación de los servicios, toda modificación y/o reubicación causará un cargo del 40% sobre el precio total.</t>
  </si>
  <si>
    <t>I.-  En caso de solicitarcancelación después de la instalación del servicio, no procede ningún reembolso. Toda cancelación debe pedirse por escrito vía e-mail a adicionales-CCB@ocesa.mx al menos 72hrs previas al inicio del montaje.</t>
  </si>
  <si>
    <t>K.- En caso de requerir alguna conectividad específica, favor de notificar a Servicios  Adicionales para su análisis y validación.</t>
  </si>
  <si>
    <t xml:space="preserve">L. - En caso de requerir ciertos puertos abiertos. Favor de verificar con Servicios Adicionales para confirmar si es posible realizar la apertura. </t>
  </si>
  <si>
    <t>M.- Las claves wifi serán entregadas en oficina de servicios adicionales durante los días de montaje. Si usted no recoge las claves, el monto no es reembolsable.</t>
  </si>
  <si>
    <t>N.- Todos los enlaces simétricos, dedicados, entregados vía WiFi se entregan con acceso para veinte usuarios, si requiere más usuarios, por favor solicítelo en la oficina de Servicios Adicionales.</t>
  </si>
  <si>
    <t>FORMA DE LIMPIEZA DE STANDS</t>
  </si>
  <si>
    <t>1010071025</t>
  </si>
  <si>
    <t>SERVICIO DE LIMPIEZA DE STANDS</t>
  </si>
  <si>
    <t>FECHAS DE SERVICIO</t>
  </si>
  <si>
    <t>M2 totales del Stand</t>
  </si>
  <si>
    <t>Descripción</t>
  </si>
  <si>
    <t>Servicio de limpieza de stands (1 vez por día/ por metro cuadrado).</t>
  </si>
  <si>
    <t>OBSERVACIONES:</t>
  </si>
  <si>
    <t>Total a pagar</t>
  </si>
  <si>
    <t>No se proporciona limpieza de obra y/o no se quitan plásticos de protección de la alfombra. La limpieza se hará en las mañanas antes de que el evento inicie. Favor de indicar los días y la hora en que se desea el servicio de limpieza</t>
  </si>
  <si>
    <t>A.- Para tener derecho al precio preferencial, favor de ordenar y pagar su servicio antes de la fecha límite indicada.</t>
  </si>
  <si>
    <t>B.- Este servicio consta de personal especializado en limpieza, además de los productos necesarios para realizar labores propias de su función.</t>
  </si>
  <si>
    <t>C.- El personal empleado para cubrir este servicio, esta capacitado únicamente para ello y no podrá realizar labores diferentes a las especificadas.</t>
  </si>
  <si>
    <t>D.- El servicio de limpieza se realizará durante las dos horas previas a la apertura del evento al público general. Considere que es necesaria la presencia de algún representante del stand mientras se lleva a cabo. En caso de que cuando el personal pase a realizar el servicio no se encuentre algún representante del cliente, se reprogramará el servicio.</t>
  </si>
  <si>
    <t>H.- El servicio de limpieza se realizará únicamente dentro del área contratada y una sola vez antes que incie el evento.</t>
  </si>
  <si>
    <t>SOLICITUD DE COTIZACION  RIGGING</t>
  </si>
  <si>
    <t>Fecha límite para pago con descuento Antes de Fecha Límite (solo en servicios que lo indiquen):</t>
  </si>
  <si>
    <t xml:space="preserve">FECHA LÍMITE PARA PAGO CON TRANSFERENCIA: </t>
  </si>
  <si>
    <t xml:space="preserve">Representaciones de Exposiciones México, S.A. De C.V. </t>
  </si>
  <si>
    <t>ESTE SERVICIO APLICA PARA ESTRUCTURAS CON MÁS DE 99 KILOS DE PESO O MÁS DE 6X6 METROS O MÁS DE 5 METROS DE DIÁMETRO O BIEN QUE INCLUYAN SERVICIOS ELÉCTRICOS.</t>
  </si>
  <si>
    <t>Colgado de mantas o lonas con medida de hasta 9m2 (No incluye bastidor-tubo)</t>
  </si>
  <si>
    <t>PUNTOS DE ANCLAJE</t>
  </si>
  <si>
    <t>Punto de anclaje para motores.</t>
  </si>
  <si>
    <t>Punto de seguridad</t>
  </si>
  <si>
    <t xml:space="preserve">IVA </t>
  </si>
  <si>
    <t>A.- El precio es por evento. Precios más IVA y sujetos a cambio sin previo aviso. Favor de ordenar y pagar su servicio antes de la fecha límite indicada.</t>
  </si>
  <si>
    <t>Favor de enviar esta forma y los documentos solicitados al correo electrónico:</t>
  </si>
  <si>
    <t>CLABE:</t>
  </si>
  <si>
    <t>B- El precio incluye el material necesario para la instalación y desinstalación del servicio contratado además del consumo eléctrico.</t>
  </si>
  <si>
    <t>K- Una vez realizada la instalación de los servicios cualquier modificación y/o reubicación de los mismos tendrá un cargo adicional del 40% sobre el precio inicial.</t>
  </si>
  <si>
    <t>N- Toda cancelación debe pedirse por escrito vía email a adicionales-CCB@ocesa.mx 72hrs previas al inicio del montaje. En caso de solicitar cambios de servicio después de haberse instalado, no procede ninguna compensación por el monto pagado y el cliente deberá pagar el nuevo servicio al 100%.</t>
  </si>
  <si>
    <t>Ñ.- Los servicios que ya han sido instalados no estarán sujetos a reembolsos.</t>
  </si>
  <si>
    <t>O.- Para la distribución de la energía dentro de su stand, el expositor / montador deberá usar obligtoriamente cable de uso rudo minimo de 3x12AWG. No se permite el uso de cable POT.</t>
  </si>
  <si>
    <t>P.- Es obligatotrio resguardar dentro del stand los tableros de distribución  y por ningún motivo deberán quedar en los pasillos.</t>
  </si>
  <si>
    <t>Q.- Es responsabilidad del expositor la custodia y entrega de los tableros de distribución al final del evento al personal de C.C.B.</t>
  </si>
  <si>
    <t>R- La red electrica del recinto esta sujeta a variaciones de voltaje de +/ - 10%.</t>
  </si>
  <si>
    <t>J- Los servicios solicitados durante el montaje y evento estarán sujetos a disponibilidad y tiempo de respuesta de 12 HRS.</t>
  </si>
  <si>
    <t>A- El contratante deberá proveer cable acerado de 1/8 pulgada y nudos opresores de acero (perros de sujecion) de la misma medida para todo trabajo de colgado de estsructuras.</t>
  </si>
  <si>
    <t>B- El servicio de colgado de mantas o lonas incluye hilos o rafia para su colgado y mano de obra para montaje y desmontaje de los mismos. Todas las mantas deberán contar con bastidor en la parte superior. No incluye producción o impresión de la lona o manta.</t>
  </si>
  <si>
    <t>F-Los servicios solicitados durante el montaje y evento estarán sujetos a disponibilidad del servicio y tiempo de respuesta de 12 horas a partir de su pago.</t>
  </si>
  <si>
    <t>I- Todos los servicios son finales, por lo que en caso de solicitar una reubicación, deberá cubrir el 100% del precio del servicio puesto que será considerada una nueva maniobra.</t>
  </si>
  <si>
    <t>J- Toda cancelación de servicio debe solicitarse por escrito al correo adicionales-CCB@ocesa.mx al menos 72hrs antes del ingreso a su montaje. Los servicios instalados no estarán sujetos a reembolsos.</t>
  </si>
  <si>
    <t>L- No se hace colgado de equipo eléctrico como lámparas, luces, contactos, estructuras de Octanorm y elementos mayores a 100kg de peso.</t>
  </si>
  <si>
    <t>M- Es obligación del expositor o montador acordonar el área en donde se harán las maniobras de montaje y desmontaje</t>
  </si>
  <si>
    <t>O- El colganteo en salones de convenciones queda sujeto a la revisión y autorización de la Gerencia de Operaciones.</t>
  </si>
  <si>
    <t>Q.- El precio es por evento de hasta 5 días. Precios más IVA y sujetos a cambio sin previo aviso. Para tener derecho al precio preferencial, favor de ordenar y pagar su servicio antes de la fecha límite indicada.</t>
  </si>
  <si>
    <t>A- El precio es por evento de hasta 5 días. Los precios son sujetos a cambio sin previo aviso. Para tener derecho al precio preferencial, favor de ordenar y pagar su servicio antes de la fecha límite indicada.</t>
  </si>
  <si>
    <t>E.- Los servicios solicitados durante el montaje y evento estarán sujetos a disponibilidad y tiempo de respuesta mínimo de 12 horas.</t>
  </si>
  <si>
    <t>H- El contratante de los servicios será el único responsable del buen uso y cuidado de los accesorios y equipo entregado para prestar el servicio. Cualquier pérdida o daño a las mismas será cargado directamente al contratante.</t>
  </si>
  <si>
    <t>I. Toda cancelación debe pedirse por escrito vía e-mail a adicionales-CCB@ocesa.mx mínimo 72hrs antes del inicio del montaje del evento.</t>
  </si>
  <si>
    <t>L.- Los servicios que ya hayan sido instalados no estarán sujetos a reembolsos o cancelaciones.</t>
  </si>
  <si>
    <t>Q- La presion entregada en las tomas de aire es de 116 psi ( 8 kg/cm2 ) y puede tener variación de hasta un +/- 10%</t>
  </si>
  <si>
    <t>R- La presion entregada en las tomas de agua es de 57 psi ( 4 kg/cm2 ) y puede tener variación de hasta un +/- 10%</t>
  </si>
  <si>
    <t>E.- El servicio de limpieza especializada no comprende limpieza de vidrios, estructuras y/o paneles de más de 2.5 mts. de altura ni limpieza en áreas que requieran maniobras especiales. No se realiza limpieza o retiro de residuos de obra, plasticos en alfombra o manchas de pintura.</t>
  </si>
  <si>
    <t>G.- Los servicios solicitados durante el montaje y evento estarán sujetos a disponibilidad y tiempo de respuesta de 12 horas.</t>
  </si>
  <si>
    <t>J.- Los servicios que ya hayan sido realizados no son sujetos a reembolsos.</t>
  </si>
  <si>
    <t>K- El servicio de limpieza no contempla el lavado de alfombra.</t>
  </si>
  <si>
    <t xml:space="preserve">L- El personal de limpieza no se está autorizado para mover o rehubicar ningún tipo de producto que se esté exponiendo para poder realizar la limpieza. Si fuera necesario, el contratante se encargará de realizar los reacomodos y movimientos de sus productos. </t>
  </si>
  <si>
    <t>B.- El servicio de rigging es porporcionado exclusivamente por la empresa LOGRA.</t>
  </si>
  <si>
    <t>D- Es necesario haber realizado el pago total del servicio para que sea llevado a cabo.</t>
  </si>
  <si>
    <r>
      <t>F-Los servicios solicitados durante el montaje y evento estarán sujetos a disponibilidad del servicio y tiempo de respuesta de al menos 12 horas a partir de su pago</t>
    </r>
    <r>
      <rPr>
        <u/>
        <sz val="9"/>
        <rFont val="Arial"/>
        <family val="2"/>
      </rPr>
      <t>.</t>
    </r>
  </si>
  <si>
    <t xml:space="preserve">D.- El servicio incluye la renta del equipo y llamadas locales, celular, larga distnacia nacional e internacional a un pool de 30 países sin costo. </t>
  </si>
  <si>
    <t>O.- Una vez entregado el servicio, el solicitante es responsable del cuidado y resguardo de los servicios cableados, por lo que en caso de que resulten con daños durante el montaje, evento o desmontaje, el solicitante deberá pagar el monto del daño antes de que el servicio sea restituido.</t>
  </si>
  <si>
    <t>H- Los servicios solicitados durante el montaje y evento estarán sujetos a disponibilidad y tiempo de respuesta MÍNIMO de 12 HRS.</t>
  </si>
  <si>
    <t>Barril de Cerveza Artesanal de 30 litros, incluye llaves para servir, módulo de enfriamiento y personal para servir durante 5 horas.</t>
  </si>
  <si>
    <t>ADICIONALES2025</t>
  </si>
  <si>
    <t>No se permite el ingreso de alimentos y bebidas ajenos a Centro Banamex durante montaje, evento y desmontaje, ya sea para consumo propio o como cortesías a visitantes.</t>
  </si>
  <si>
    <t>C- Centro Banamex se reserva el derecho de negar el servicio en caso de que el elemento a colgar represente un riesgo ya sea para las instalaciones o sus visitantes. En dado caso, Centro Banamex hará el reembolso correspondiente.</t>
  </si>
  <si>
    <t>D- Es necesario haber realizado el pago total al Centro Banamex para la instalación del servicio.</t>
  </si>
  <si>
    <t xml:space="preserve">E- Centro Banamex no se hace responsable por lonas y/o estructuras que no se recojan después del desmontaje. </t>
  </si>
  <si>
    <t>P- Centro Banamex no se hace responsbale en la demora o entrega del servicio por factores imputables al contratante.</t>
  </si>
  <si>
    <t>N- Toda estructura que rebase los 75 kgs o dimensiones de 4 x 4 mts de largo y ancho y mayores a 1.5 mts de alto deberan contratar el servicio de rigging.</t>
  </si>
  <si>
    <t>Paquete de 12 Refrescos (Coca Cola, Coca Light, Manzana, Sprite, Sprite Zero, Freska, Agua mineral, a elegir por el cliente. Puede mezclar sabores).</t>
  </si>
  <si>
    <t>Paquete de 12 botellas de agua purificada marca CIEL.</t>
  </si>
  <si>
    <r>
      <t xml:space="preserve">Preventa de buffet corto con 1 bebida incluída </t>
    </r>
    <r>
      <rPr>
        <b/>
        <sz val="9"/>
        <color rgb="FFFF0000"/>
        <rFont val="Arial"/>
        <family val="2"/>
      </rPr>
      <t>(Para usar solo en buffet corto dentro de salas o en áreas comunes).</t>
    </r>
  </si>
  <si>
    <r>
      <t xml:space="preserve">Preventa de buffet en Restaurante Galerí, con 1 bebida incluída. </t>
    </r>
    <r>
      <rPr>
        <b/>
        <sz val="9"/>
        <color rgb="FFFF0000"/>
        <rFont val="Arial"/>
        <family val="2"/>
      </rPr>
      <t>(Para usar solo en el buffet el restaurante Galerí).</t>
    </r>
  </si>
  <si>
    <t>Lámpara tipo Slim Line, tecnología LED</t>
  </si>
  <si>
    <t>Contacto Doble Monofásico de 1,000 W 110V 20 A.</t>
  </si>
  <si>
    <t>Switch 3 x 300 A 220 V Sin Contactos</t>
  </si>
  <si>
    <t>Switch 3 x 400 A 220 V Sin Contactos</t>
  </si>
  <si>
    <t>Switch 3 x 500 A 220 V Sin Contactos</t>
  </si>
  <si>
    <t>Switch 3 x 400 A 460 ó 480 V Sin Contactos</t>
  </si>
  <si>
    <t>Hielo por Kilo (Se entrega en bolsas de 1kg)</t>
  </si>
  <si>
    <t>Colgado de elemento de hasta 10 Kgs de peso, máximo 4 x 4 metros o hasta 4 metros de diámetro</t>
  </si>
  <si>
    <t>Colgado de elemento de hasta 20 Kgs de peso, máximo 4 x 4 metros o hasta 4 metros de diámetro</t>
  </si>
  <si>
    <t>Colgado de elemento de hasta 30 Kgs de peso, máximo 4 x 4 metros o hasta 4 metros de diámetro</t>
  </si>
  <si>
    <t>Colgado de elemento de hasta 40 Kgs de peso, máximo 4 x 4 metros o hasta 4 metros de diámetro</t>
  </si>
  <si>
    <t>Colgado de elemento de hasta 50 Kgs de peso, máximo 4 x 4 metros o hasta 4 metros de diámetro</t>
  </si>
  <si>
    <t>Colgado de elemento de hasta 60 Kgs de peso, máximo 4 x 4 metros o hasta 4 metros de diámetro</t>
  </si>
  <si>
    <t>Colgado de elemento de hasta 70 Kgs de peso, máximo 4 x 4 metros o hasta 4 metros de diámetro</t>
  </si>
  <si>
    <t>Colgado de elemento de hasta 75 Kgs de peso, máximo 4 x 4 metros o hasta 4 metros de diámetro</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</si>
  <si>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https://centrobanamex.mx/aviso-de-privacidad/"</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</si>
  <si>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https://centrobanamex.mx/aviso-de-privacidad/".</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</si>
  <si>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http://www.centroBanamex.com/es/aviso-de-privacidad".</t>
  </si>
  <si>
    <t>DEBERÁ RECOGER LOS CUPONES SOLICITADOS EN LA OFICINA DE SERVICIOS ADICIONALES DE CENTRO Banamex, UBICADA EN EL NIVEL DE EXPOSICIONES, ENTRE SALA B Y SALA C</t>
  </si>
  <si>
    <t>Clave de acceso de 20Mbps, para UN (1) dispositivo para la Red WI FI dentro de Centro Banamex. La clave no puede compartirse en varios dispositivos. Precio por día.</t>
  </si>
  <si>
    <t>E.- Es necesario haber realizado el pago total a Centro Banamex para la instalación del servicio.</t>
  </si>
  <si>
    <t>H.- Todos los aparatos y/o materiales utilizados para brindar estos servicios son propiedad de Centro Banamex. El precio del servicio los incluye en calidad de préstamo durante la realización del evento.</t>
  </si>
  <si>
    <t xml:space="preserve">J.- Centro Banamex no brinda el servicio de renta o préstamo de equipos, por lo que el contratante deberá traer sus propios equipos y asegurarse que cuenten con tarjeta de red alámbrico para conector ethernet RJ45 y conectividad inalámbrica en la frecuencia de 5Ghz. </t>
  </si>
  <si>
    <t>IMPORTANTE: La red de Centro Banamex está optimizada para dispositivos que utilicen la frecuencia de 5Ghz, mientras que los dispositivos que utilizan la frecuencia de 2.4Ghz. (fabricados con componentes anteriores a 2020) podrían presentar errores de conexión, conexión limitada o bien conexión con baja velocidad de carga y descarga sin responsabilidad para Centro Banamex.</t>
  </si>
  <si>
    <t>C- El expositor es responsable de colocar filtros de aire para el control de humedad. Centro Banamex no se hace responsable por daños a equipos ocasionados por falta de los mismos.</t>
  </si>
  <si>
    <t>G- Todos los aparatos y/o materiales usados para la realización de estos servicios son propiedad de Centro Banamex.</t>
  </si>
  <si>
    <t>M- Centro Banamex proveerá el servicio de aire a través de manguera flexible de 1/2  de pulgada para servicios de 40 PCM, con llave de paso esferica de 1/2  pulgada y conector hembra.</t>
  </si>
  <si>
    <t>N- Cento Banamex proveerá el servicio de aire a través de manguera flexible de 3/4 de pulgada para servicios de 80 PCM, con llave de paso esferica de 3/4 de pulgada y conector hembra.</t>
  </si>
  <si>
    <t>O- Centro Banamex proveerá el servicio de agua a través de manguera flexible de 1/2 pulgada con llave de paso esferica de 1/2 pulgada y conector hembra.</t>
  </si>
  <si>
    <t>P- Centro Banamex proveerá del servicio de drenaje a traves de manguera flexible de 2 pulg sin ningun tipo de valvula o conector.</t>
  </si>
  <si>
    <t>C- El servicio eléctrico es institucional y será proporcionado exclusivamente por personal de Centro Banamex. Todos los servicios salen de piso únicamente.</t>
  </si>
  <si>
    <t>D- La instalación solicitada se realizara de acuerdo a la localización de los registros y a la trayectoria que el personal de Centro Banamex considere más conveniente para la ubicación de cada stand.</t>
  </si>
  <si>
    <t>F- El expositor será responsable de instalar un regulador de voltaje para los equipos que así lo requieran. Centro Banamex no se hace responsable por daños ocasionados por variación de voltaje.</t>
  </si>
  <si>
    <t>G- Centro Banamex no se hace responsable por cortes de energía por parte de la Comisión Federal de Electricidad.</t>
  </si>
  <si>
    <t>H- El expositor podrá traer el equipo que considere para su exhibición, siempre y cuando dicha instalación no exceda la capacidad de salida de energía eléctrica contratada para su stand. Centro Banamex no se hace responsable por daños debido a instalaciones defectuosas realizadas por el expositor, el montador o cualquiera de sus empleados.</t>
  </si>
  <si>
    <t>I- Es necesario haber realizado el pago total a Centro Banamex para la instalación del servicio.</t>
  </si>
  <si>
    <t>L- Todo equipo y/o materiales usados para la realización de estos servicios son propiedad de Centro Banamex. El equipo y material se dejan en los stands en calidad de préstamo, y solo podrán ser retirados por personal del Centro Banamex.</t>
  </si>
  <si>
    <t>C- El servicio de gas LP es institucional y será proporcionado exclusivamente por personal de Centro Banamex. Todos los servicios salen de piso exclusivamente.</t>
  </si>
  <si>
    <t>F- Centro Banamex no se hace responsable por daños ocasionados a los equipos por mala elección de los servicios o causas imputables al expositor.</t>
  </si>
  <si>
    <t>G- Es necesario haber realizado el pago total a Centro Banamex para la instalación del servicio.</t>
  </si>
  <si>
    <t>J- Todo equipo y/o materiales usados para la instalación de estos servicios es propiedad de Centro Banamex, y solo podrán ser retirados por su personal.</t>
  </si>
  <si>
    <t>F.- Es necesario haber realizado el pago total al Centro Banamex para la realización del servicio.</t>
  </si>
  <si>
    <t>I.- Todos los aparatos y/o materiales utilizados para el uso de estos servicios son propiedad de Centro Banamex.</t>
  </si>
  <si>
    <t>TODOS LOS SERVICIOS DE RIGGING DEBEN SER AUTORIZADOS POR EL ORGANIZADOR DEL EVENTO Y CENTRO Banamex.
PARA OBTENER UNA COTIZACIÓN DEL SERVICIO, POR FAVOR ENVÍE ESTA FORMA ACOMPAÑADA DE LO SIGUIENTE:
1) RENDER O FOTOGRAFÍAS DE LA ESTRUCTURA (VISTA AEREA, LATERAL).
2) MEDIDAS DE LA ESTRUCTURA.
3) PESO TOTAL DE LA ESTRUCTURA.
4) DESCRIPCIÓN DE LOS MATERIALES QUE LA CONFORMAN.</t>
  </si>
  <si>
    <t>C- Centro Banamex se reserva el derecho de negar el servicio en caso de que el elemento a colgar  represente un riesgo ya sea para las instalaciones o sus visitantes.</t>
  </si>
  <si>
    <t xml:space="preserve">E- Centro Banamex no se hace responsable por cualquier material que no se recoja después del desmontaje. </t>
  </si>
  <si>
    <t>L- Centro Banamex no se hace responsbale en la demora o entrega del servicio por factores imputables al contratante.</t>
  </si>
  <si>
    <t>TODO COLGANTE DEBE SER AUTORIZADO POR CENTRO BANAMEX, FAVOR DE ENVIAR RENDER CON MEDIDAS, PESO TOTAL Y ENUMERANDO LOS MATERIALES DEL CUAL ESTÁ HECHO.</t>
  </si>
  <si>
    <t>POR FAVOR INDIQUE LA CANTIDAD DE COMIDAS Y HORARIO EN EL QUE REQUIERE SEAN ENTREGADAS CADA DÍA</t>
  </si>
  <si>
    <t>EXPO SEGURIDAD MEXICO Y EXPO SEGURIDAD INDUSTRIAL 2026</t>
  </si>
  <si>
    <t>Junio 2 - 4, 2026</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</si>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</sst>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quot;$&quot;#,##0.00"/>
    <numFmt numFmtId="165" formatCode="_-&quot;$&quot;* #,##0_-;\-&quot;$&quot;* #,##0_-;_-&quot;$&quot;* &quot;-&quot;??_-;_-@_-"/>
    <numFmt numFmtId="166" formatCode="_(&quot;$&quot;* #,##0_);_(&quot;$&quot;* \(#,##0\);_(&quot;$&quot;* &quot;-&quot;??_);_(@_)"/>
    <numFmt numFmtId="167" formatCode="_(&quot;$&quot;* #,##0.00_);_(&quot;$&quot;* \(#,##0.00\);_(&quot;$&quot;* &quot;-&quot;??_);_(@_)"/>
    <numFmt numFmtId="168" formatCode="&quot;$&quot;#,##0"/>
    <numFmt numFmtId="169" formatCode="_-[$$-409]* #,##0_ ;_-[$$-409]* \-#,##0\ ;_-[$$-409]* &quot;-&quot;??_ ;_-@_ "/>
    <numFmt numFmtId="170" formatCode="_-\$* #,##0_-;&quot;-$&quot;* #,##0_-;_-\$* \-??_-;_-@_-"/>
    <numFmt numFmtId="171" formatCode="[$-F800]dddd\,\ mmmm\ dd\,\ yyyy"/>
  </numFmts>
  <fonts count="80">
    <font>
      <sz val="10"/>
      <name val="Arial"/>
    </font>
    <font>
      <sz val="11"/>
      <color theme="1"/>
      <name val="Calibri"/>
      <family val="2"/>
      <scheme val="minor"/>
    </font>
    <font>
      <sz val="11"/>
      <color theme="1"/>
      <name val="Calibri"/>
      <family val="2"/>
      <scheme val="minor"/>
    </font>
    <font>
      <sz val="9"/>
      <name val="Arial"/>
      <family val="2"/>
    </font>
    <font>
      <b/>
      <sz val="16"/>
      <name val="Arial"/>
      <family val="2"/>
    </font>
    <font>
      <b/>
      <sz val="14"/>
      <name val="Arial"/>
      <family val="2"/>
    </font>
    <font>
      <b/>
      <sz val="11"/>
      <color theme="0"/>
      <name val="Arial"/>
      <family val="2"/>
    </font>
    <font>
      <b/>
      <sz val="9"/>
      <name val="Arial"/>
      <family val="2"/>
    </font>
    <font>
      <b/>
      <u/>
      <sz val="9"/>
      <name val="Arial"/>
      <family val="2"/>
    </font>
    <font>
      <b/>
      <sz val="9"/>
      <color theme="0"/>
      <name val="Arial"/>
      <family val="2"/>
    </font>
    <font>
      <b/>
      <sz val="10"/>
      <color theme="0"/>
      <name val="Arial"/>
      <family val="2"/>
    </font>
    <font>
      <b/>
      <sz val="10"/>
      <name val="Arial"/>
      <family val="2"/>
    </font>
    <font>
      <sz val="10"/>
      <name val="Arial"/>
      <family val="2"/>
    </font>
    <font>
      <i/>
      <sz val="9"/>
      <color theme="0"/>
      <name val="Arial"/>
      <family val="2"/>
    </font>
    <font>
      <b/>
      <sz val="11"/>
      <name val="Arial"/>
      <family val="2"/>
    </font>
    <font>
      <sz val="8"/>
      <name val="Arial"/>
      <family val="2"/>
    </font>
    <font>
      <u/>
      <sz val="9"/>
      <name val="Arial"/>
      <family val="2"/>
    </font>
    <font>
      <sz val="9"/>
      <color indexed="9"/>
      <name val="Arial"/>
      <family val="2"/>
    </font>
    <font>
      <b/>
      <sz val="9"/>
      <color theme="1"/>
      <name val="Arial"/>
      <family val="2"/>
    </font>
    <font>
      <i/>
      <sz val="9"/>
      <name val="Arial"/>
      <family val="2"/>
    </font>
    <font>
      <b/>
      <sz val="12"/>
      <color theme="0"/>
      <name val="Arial"/>
      <family val="2"/>
    </font>
    <font>
      <b/>
      <sz val="16"/>
      <color rgb="FF002060"/>
      <name val="Arial"/>
      <family val="2"/>
    </font>
    <font>
      <sz val="11"/>
      <name val="Arial"/>
      <family val="2"/>
    </font>
    <font>
      <b/>
      <sz val="10.5"/>
      <color theme="0"/>
      <name val="Arial"/>
      <family val="2"/>
    </font>
    <font>
      <sz val="14"/>
      <name val="Arial"/>
      <family val="2"/>
    </font>
    <font>
      <u/>
      <sz val="10"/>
      <color theme="10"/>
      <name val="Arial"/>
      <family val="2"/>
    </font>
    <font>
      <b/>
      <sz val="14"/>
      <color rgb="FF002060"/>
      <name val="Arial"/>
      <family val="2"/>
    </font>
    <font>
      <b/>
      <sz val="8"/>
      <color theme="0"/>
      <name val="Arial"/>
      <family val="2"/>
    </font>
    <font>
      <b/>
      <sz val="12"/>
      <color indexed="10"/>
      <name val="Arial"/>
      <family val="2"/>
    </font>
    <font>
      <b/>
      <i/>
      <sz val="12"/>
      <name val="Arial"/>
      <family val="2"/>
    </font>
    <font>
      <b/>
      <sz val="10"/>
      <color rgb="FFFF0000"/>
      <name val="Arial"/>
      <family val="2"/>
    </font>
    <font>
      <sz val="10"/>
      <color theme="1"/>
      <name val="Arial"/>
      <family val="2"/>
    </font>
    <font>
      <b/>
      <sz val="12"/>
      <name val="Arial"/>
      <family val="2"/>
    </font>
    <font>
      <sz val="9"/>
      <name val="Lucida Calligraphy"/>
      <family val="4"/>
    </font>
    <font>
      <i/>
      <sz val="9"/>
      <color theme="1"/>
      <name val="Book Antiqua"/>
      <family val="1"/>
    </font>
    <font>
      <i/>
      <sz val="9"/>
      <name val="Book Antiqua"/>
      <family val="1"/>
    </font>
    <font>
      <b/>
      <sz val="16"/>
      <color theme="1"/>
      <name val="Arial"/>
      <family val="2"/>
    </font>
    <font>
      <b/>
      <sz val="12"/>
      <name val="Calibri"/>
      <family val="2"/>
    </font>
    <font>
      <sz val="10"/>
      <color theme="0"/>
      <name val="Arial"/>
      <family val="2"/>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sz val="10"/>
      <color theme="0"/>
      <name val="Calibri"/>
      <family val="2"/>
      <scheme val="minor"/>
    </font>
    <font>
      <b/>
      <sz val="14"/>
      <color theme="0"/>
      <name val="Arial"/>
      <family val="2"/>
    </font>
    <font>
      <b/>
      <sz val="14"/>
      <color theme="0"/>
      <name val="arialS"/>
    </font>
    <font>
      <b/>
      <sz val="10"/>
      <name val="Calibri"/>
      <family val="2"/>
    </font>
    <font>
      <b/>
      <sz val="10"/>
      <color rgb="FFFF0000"/>
      <name val="Tahoma"/>
      <family val="2"/>
    </font>
    <font>
      <sz val="14"/>
      <color theme="0"/>
      <name val="Arial"/>
      <family val="2"/>
    </font>
    <font>
      <sz val="12"/>
      <color theme="1" tint="0.249977111117893"/>
      <name val="Arial"/>
      <family val="2"/>
    </font>
    <font>
      <b/>
      <sz val="16"/>
      <color theme="4" tint="-0.499984740745262"/>
      <name val="Arial"/>
      <family val="2"/>
    </font>
    <font>
      <b/>
      <sz val="19"/>
      <name val="Arial"/>
      <family val="2"/>
    </font>
    <font>
      <sz val="9"/>
      <color rgb="FFFF0000"/>
      <name val="Arial"/>
      <family val="2"/>
    </font>
    <font>
      <b/>
      <sz val="16"/>
      <color rgb="FFFF0000"/>
      <name val="Arial"/>
      <family val="2"/>
    </font>
    <font>
      <sz val="9"/>
      <color theme="1"/>
      <name val="Arial"/>
      <family val="2"/>
    </font>
    <font>
      <b/>
      <i/>
      <sz val="10"/>
      <color theme="0"/>
      <name val="Arial"/>
      <family val="2"/>
    </font>
    <font>
      <u/>
      <sz val="11"/>
      <name val="Arial"/>
      <family val="2"/>
    </font>
    <font>
      <sz val="10"/>
      <name val="Calibri"/>
      <family val="2"/>
    </font>
    <font>
      <b/>
      <i/>
      <sz val="9"/>
      <name val="Arial"/>
      <family val="2"/>
    </font>
    <font>
      <b/>
      <i/>
      <sz val="11"/>
      <color rgb="FFFF0000"/>
      <name val="Arial"/>
      <family val="2"/>
    </font>
    <font>
      <b/>
      <i/>
      <sz val="8"/>
      <color theme="1"/>
      <name val="Arial"/>
      <family val="2"/>
    </font>
    <font>
      <b/>
      <sz val="13"/>
      <name val="Arial"/>
      <family val="2"/>
    </font>
    <font>
      <b/>
      <sz val="9"/>
      <color rgb="FFFF0000"/>
      <name val="Arial"/>
      <family val="2"/>
    </font>
    <font>
      <b/>
      <sz val="11"/>
      <name val="Calibri"/>
      <family val="2"/>
    </font>
    <font>
      <sz val="13"/>
      <name val="Arial"/>
      <family val="2"/>
    </font>
    <font>
      <b/>
      <i/>
      <sz val="9"/>
      <color theme="0"/>
      <name val="Arial"/>
      <family val="2"/>
    </font>
    <font>
      <b/>
      <sz val="18"/>
      <name val="Arial"/>
      <family val="2"/>
    </font>
    <font>
      <b/>
      <sz val="8"/>
      <name val="Arial"/>
      <family val="2"/>
    </font>
    <font>
      <b/>
      <sz val="11"/>
      <color rgb="FFFF0000"/>
      <name val="Arial"/>
      <family val="2"/>
    </font>
    <font>
      <i/>
      <sz val="10"/>
      <color theme="0"/>
      <name val="Arial"/>
      <family val="2"/>
    </font>
    <font>
      <sz val="8"/>
      <name val="Verdana"/>
      <family val="2"/>
    </font>
    <font>
      <sz val="8"/>
      <color rgb="FF6A6567"/>
      <name val="Arial"/>
      <family val="2"/>
    </font>
    <font>
      <b/>
      <sz val="15"/>
      <name val="Arial"/>
      <family val="2"/>
    </font>
    <font>
      <sz val="12"/>
      <color theme="0"/>
      <name val="Arial"/>
      <family val="2"/>
    </font>
    <font>
      <b/>
      <sz val="10"/>
      <color indexed="10"/>
      <name val="Arial"/>
      <family val="2"/>
    </font>
    <font>
      <b/>
      <sz val="9"/>
      <color indexed="9"/>
      <name val="Arial"/>
      <family val="2"/>
    </font>
    <font>
      <b/>
      <sz val="12"/>
      <color rgb="FFFF0000"/>
      <name val="Arial"/>
      <family val="2"/>
    </font>
    <font>
      <sz val="9"/>
      <color indexed="81"/>
      <name val="Tahoma"/>
      <family val="2"/>
    </font>
    <font>
      <sz val="10"/>
      <color rgb="FFFFFF00"/>
      <name val="Arial"/>
      <family val="2"/>
    </font>
    <font>
      <b/>
      <sz val="10"/>
      <color rgb="FFFFFF00"/>
      <name val="Arial"/>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theme="1" tint="0.249977111117893"/>
        <bgColor indexed="64"/>
      </patternFill>
    </fill>
    <fill>
      <patternFill patternType="solid">
        <fgColor theme="0"/>
        <bgColor indexed="58"/>
      </patternFill>
    </fill>
    <fill>
      <patternFill patternType="solid">
        <fgColor rgb="FFFFFFFF"/>
        <bgColor indexed="64"/>
      </patternFill>
    </fill>
  </fills>
  <borders count="76">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style="hair">
        <color indexed="64"/>
      </top>
      <bottom/>
      <diagonal/>
    </border>
    <border>
      <left style="thin">
        <color indexed="64"/>
      </left>
      <right/>
      <top style="medium">
        <color indexed="64"/>
      </top>
      <bottom style="medium">
        <color indexed="64"/>
      </bottom>
      <diagonal/>
    </border>
  </borders>
  <cellStyleXfs count="4">
    <xf numFmtId="0" fontId="0" fillId="0" borderId="0"/>
    <xf numFmtId="44" fontId="12" fillId="0" borderId="0" applyFont="0" applyFill="0" applyBorder="0" applyAlignment="0" applyProtection="0"/>
    <xf numFmtId="0" fontId="12" fillId="0" borderId="0"/>
    <xf numFmtId="0" fontId="25" fillId="0" borderId="0" applyNumberFormat="0" applyFill="0" applyBorder="0" applyAlignment="0" applyProtection="0"/>
  </cellStyleXfs>
  <cellXfs count="1071">
    <xf numFmtId="0" fontId="0" fillId="0" borderId="0" xfId="0"/>
    <xf numFmtId="0" fontId="3" fillId="0" borderId="7" xfId="2" applyFont="1" applyBorder="1" applyProtection="1">
      <protection hidden="1"/>
    </xf>
    <xf numFmtId="0" fontId="3" fillId="0" borderId="0" xfId="2" applyFont="1" applyProtection="1">
      <protection hidden="1"/>
    </xf>
    <xf numFmtId="0" fontId="12" fillId="0" borderId="0" xfId="2" applyProtection="1">
      <protection hidden="1"/>
    </xf>
    <xf numFmtId="0" fontId="11" fillId="0" borderId="0" xfId="2" applyFont="1" applyAlignment="1" applyProtection="1">
      <alignment horizontal="center" vertical="center" wrapText="1"/>
      <protection hidden="1"/>
    </xf>
    <xf numFmtId="0" fontId="21" fillId="0" borderId="0" xfId="2" applyFont="1" applyAlignment="1" applyProtection="1">
      <alignment vertical="center" wrapText="1"/>
      <protection hidden="1"/>
    </xf>
    <xf numFmtId="0" fontId="3" fillId="2" borderId="0" xfId="0" applyFont="1" applyFill="1" applyAlignment="1" applyProtection="1">
      <alignment vertical="center" wrapText="1"/>
      <protection hidden="1"/>
    </xf>
    <xf numFmtId="0" fontId="0" fillId="2" borderId="0" xfId="0" applyFill="1" applyProtection="1">
      <protection hidden="1"/>
    </xf>
    <xf numFmtId="0" fontId="0" fillId="0" borderId="0" xfId="0" applyProtection="1">
      <protection hidden="1"/>
    </xf>
    <xf numFmtId="0" fontId="3" fillId="0" borderId="0" xfId="0" applyFont="1" applyProtection="1">
      <protection hidden="1"/>
    </xf>
    <xf numFmtId="0" fontId="3" fillId="0" borderId="0" xfId="0" applyFont="1" applyAlignment="1" applyProtection="1">
      <alignment wrapText="1"/>
      <protection hidden="1"/>
    </xf>
    <xf numFmtId="0" fontId="22" fillId="0" borderId="0" xfId="0" applyFont="1" applyAlignment="1" applyProtection="1">
      <alignment wrapText="1"/>
      <protection hidden="1"/>
    </xf>
    <xf numFmtId="0" fontId="7" fillId="0" borderId="0" xfId="0" applyFont="1" applyAlignment="1" applyProtection="1">
      <alignment horizontal="center"/>
      <protection hidden="1"/>
    </xf>
    <xf numFmtId="0" fontId="11" fillId="3" borderId="0" xfId="0" applyFont="1" applyFill="1" applyAlignment="1" applyProtection="1">
      <alignment vertical="center" wrapText="1"/>
      <protection hidden="1"/>
    </xf>
    <xf numFmtId="0" fontId="7" fillId="0" borderId="16" xfId="0" applyFont="1" applyBorder="1" applyAlignment="1" applyProtection="1">
      <alignment horizontal="center" vertical="center"/>
      <protection hidden="1"/>
    </xf>
    <xf numFmtId="0" fontId="7" fillId="0" borderId="14" xfId="0" applyFont="1" applyBorder="1" applyAlignment="1" applyProtection="1">
      <alignment vertical="center"/>
      <protection hidden="1"/>
    </xf>
    <xf numFmtId="0" fontId="7" fillId="0" borderId="31"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3" fillId="0" borderId="21" xfId="0" applyFont="1" applyBorder="1" applyAlignment="1" applyProtection="1">
      <alignment horizontal="left" vertical="center"/>
      <protection hidden="1"/>
    </xf>
    <xf numFmtId="0" fontId="3" fillId="0" borderId="20" xfId="0" applyFont="1" applyBorder="1" applyAlignment="1" applyProtection="1">
      <alignment horizontal="center" vertical="center"/>
      <protection hidden="1"/>
    </xf>
    <xf numFmtId="0" fontId="3" fillId="0" borderId="0" xfId="0" applyFont="1" applyAlignment="1" applyProtection="1">
      <alignment vertical="center"/>
      <protection hidden="1"/>
    </xf>
    <xf numFmtId="0" fontId="3" fillId="0" borderId="7" xfId="0" applyFont="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0" fontId="3" fillId="0" borderId="23" xfId="0" applyFont="1" applyBorder="1" applyAlignment="1" applyProtection="1">
      <alignment horizontal="left" vertical="center"/>
      <protection hidden="1"/>
    </xf>
    <xf numFmtId="0" fontId="3" fillId="0" borderId="22"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7" xfId="0" applyFont="1" applyBorder="1" applyAlignment="1" applyProtection="1">
      <alignment horizontal="center" vertical="center"/>
      <protection hidden="1"/>
    </xf>
    <xf numFmtId="14" fontId="6" fillId="2" borderId="0" xfId="0" applyNumberFormat="1" applyFont="1" applyFill="1" applyAlignment="1" applyProtection="1">
      <alignment vertical="center"/>
      <protection hidden="1"/>
    </xf>
    <xf numFmtId="0" fontId="16" fillId="0" borderId="7" xfId="0" applyFont="1" applyBorder="1" applyAlignment="1" applyProtection="1">
      <alignment horizontal="center" vertical="center"/>
      <protection hidden="1"/>
    </xf>
    <xf numFmtId="0" fontId="7" fillId="0" borderId="0" xfId="0" applyFont="1" applyAlignment="1" applyProtection="1">
      <alignment vertical="center" wrapText="1"/>
      <protection hidden="1"/>
    </xf>
    <xf numFmtId="0" fontId="19"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49" fontId="7" fillId="0" borderId="0" xfId="0" applyNumberFormat="1" applyFont="1" applyAlignment="1" applyProtection="1">
      <alignment vertical="center" wrapText="1"/>
      <protection hidden="1"/>
    </xf>
    <xf numFmtId="0" fontId="7" fillId="0" borderId="0" xfId="0" applyFont="1" applyAlignment="1" applyProtection="1">
      <alignment vertical="center"/>
      <protection hidden="1"/>
    </xf>
    <xf numFmtId="0" fontId="17" fillId="0" borderId="0" xfId="0" applyFont="1" applyAlignment="1" applyProtection="1">
      <alignment vertical="center"/>
      <protection hidden="1"/>
    </xf>
    <xf numFmtId="0" fontId="16" fillId="0" borderId="7" xfId="0" applyFont="1" applyBorder="1" applyAlignment="1" applyProtection="1">
      <alignment horizontal="left"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3" fillId="0" borderId="0" xfId="0" applyFont="1" applyAlignment="1" applyProtection="1">
      <alignment horizontal="right" vertical="top"/>
      <protection hidden="1"/>
    </xf>
    <xf numFmtId="0" fontId="3" fillId="0" borderId="24" xfId="0" applyFont="1" applyBorder="1" applyAlignment="1" applyProtection="1">
      <alignment horizontal="center" vertical="center"/>
      <protection locked="0" hidden="1"/>
    </xf>
    <xf numFmtId="0" fontId="3" fillId="0" borderId="0" xfId="0" applyFont="1" applyAlignment="1" applyProtection="1">
      <alignment horizontal="right"/>
      <protection hidden="1"/>
    </xf>
    <xf numFmtId="0" fontId="3" fillId="0" borderId="2" xfId="0" applyFont="1" applyBorder="1" applyAlignment="1" applyProtection="1">
      <alignment horizontal="right" vertical="center"/>
      <protection locked="0" hidden="1"/>
    </xf>
    <xf numFmtId="0" fontId="0" fillId="0" borderId="7" xfId="0" applyBorder="1" applyProtection="1">
      <protection hidden="1"/>
    </xf>
    <xf numFmtId="0" fontId="3" fillId="0" borderId="25" xfId="0" applyFont="1" applyBorder="1" applyAlignment="1" applyProtection="1">
      <alignment horizontal="right" vertical="center"/>
      <protection hidden="1"/>
    </xf>
    <xf numFmtId="0" fontId="3" fillId="0" borderId="0" xfId="0" applyFont="1" applyAlignment="1" applyProtection="1">
      <alignment horizontal="center" vertical="center" wrapText="1"/>
      <protection hidden="1"/>
    </xf>
    <xf numFmtId="0" fontId="3" fillId="0" borderId="7" xfId="0" applyFont="1" applyBorder="1" applyAlignment="1" applyProtection="1">
      <alignment horizontal="right"/>
      <protection hidden="1"/>
    </xf>
    <xf numFmtId="49" fontId="3" fillId="0" borderId="0" xfId="0" applyNumberFormat="1" applyFont="1" applyAlignment="1" applyProtection="1">
      <alignment vertical="center"/>
      <protection hidden="1"/>
    </xf>
    <xf numFmtId="49" fontId="7" fillId="0" borderId="7" xfId="0" applyNumberFormat="1" applyFont="1" applyBorder="1" applyProtection="1">
      <protection hidden="1"/>
    </xf>
    <xf numFmtId="49" fontId="3" fillId="0" borderId="0" xfId="0" applyNumberFormat="1" applyFont="1" applyAlignment="1" applyProtection="1">
      <alignment vertical="center" wrapText="1"/>
      <protection hidden="1"/>
    </xf>
    <xf numFmtId="0" fontId="3" fillId="0" borderId="0" xfId="0" applyFont="1" applyAlignment="1" applyProtection="1">
      <alignment vertical="center" wrapText="1"/>
      <protection hidden="1"/>
    </xf>
    <xf numFmtId="0" fontId="13" fillId="0" borderId="7"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7" fillId="0" borderId="15" xfId="0" applyFont="1" applyBorder="1" applyAlignment="1" applyProtection="1">
      <alignment horizontal="center" vertical="center" wrapText="1"/>
      <protection hidden="1"/>
    </xf>
    <xf numFmtId="0" fontId="3" fillId="0" borderId="16" xfId="0" applyFont="1" applyBorder="1" applyAlignment="1" applyProtection="1">
      <alignment horizontal="center" vertical="center"/>
      <protection locked="0" hidden="1"/>
    </xf>
    <xf numFmtId="44" fontId="3" fillId="0" borderId="17" xfId="0" applyNumberFormat="1" applyFont="1" applyBorder="1" applyAlignment="1" applyProtection="1">
      <alignment wrapText="1"/>
      <protection hidden="1"/>
    </xf>
    <xf numFmtId="44" fontId="3" fillId="0" borderId="14" xfId="0" applyNumberFormat="1" applyFont="1" applyBorder="1" applyAlignment="1" applyProtection="1">
      <alignment wrapText="1"/>
      <protection hidden="1"/>
    </xf>
    <xf numFmtId="44" fontId="3" fillId="0" borderId="11" xfId="0" applyNumberFormat="1" applyFont="1" applyBorder="1" applyAlignment="1" applyProtection="1">
      <alignment wrapText="1"/>
      <protection hidden="1"/>
    </xf>
    <xf numFmtId="49" fontId="3" fillId="0" borderId="0" xfId="0" applyNumberFormat="1" applyFont="1" applyProtection="1">
      <protection hidden="1"/>
    </xf>
    <xf numFmtId="0" fontId="9" fillId="0" borderId="7" xfId="0" applyFont="1" applyBorder="1" applyAlignment="1" applyProtection="1">
      <alignment horizontal="center" vertical="top" wrapText="1"/>
      <protection hidden="1"/>
    </xf>
    <xf numFmtId="0" fontId="9" fillId="0" borderId="0" xfId="0" applyFont="1" applyAlignment="1" applyProtection="1">
      <alignment horizontal="center" vertical="top" wrapText="1"/>
      <protection hidden="1"/>
    </xf>
    <xf numFmtId="0" fontId="23" fillId="2" borderId="7" xfId="0" applyFont="1" applyFill="1" applyBorder="1" applyAlignment="1" applyProtection="1">
      <alignment horizontal="left" vertical="center"/>
      <protection hidden="1"/>
    </xf>
    <xf numFmtId="0" fontId="23" fillId="2" borderId="0" xfId="0" applyFont="1" applyFill="1" applyAlignment="1" applyProtection="1">
      <alignment horizontal="left" vertical="center"/>
      <protection hidden="1"/>
    </xf>
    <xf numFmtId="14" fontId="23" fillId="2" borderId="0" xfId="0" applyNumberFormat="1" applyFont="1" applyFill="1" applyAlignment="1" applyProtection="1">
      <alignment horizontal="left" vertical="center"/>
      <protection hidden="1"/>
    </xf>
    <xf numFmtId="0" fontId="10" fillId="2" borderId="16" xfId="0" applyFont="1" applyFill="1" applyBorder="1" applyAlignment="1" applyProtection="1">
      <alignment vertical="center"/>
      <protection hidden="1"/>
    </xf>
    <xf numFmtId="0" fontId="6" fillId="2" borderId="14" xfId="0" applyFont="1" applyFill="1" applyBorder="1" applyAlignment="1" applyProtection="1">
      <alignment horizontal="center" vertical="center"/>
      <protection hidden="1"/>
    </xf>
    <xf numFmtId="164" fontId="7" fillId="0" borderId="14" xfId="1" applyNumberFormat="1" applyFont="1" applyBorder="1" applyAlignment="1" applyProtection="1">
      <alignment horizontal="center" vertical="center"/>
      <protection hidden="1"/>
    </xf>
    <xf numFmtId="165" fontId="3" fillId="0" borderId="15" xfId="1" applyNumberFormat="1" applyFont="1" applyBorder="1" applyAlignment="1" applyProtection="1">
      <alignment horizontal="center" vertical="center"/>
      <protection hidden="1"/>
    </xf>
    <xf numFmtId="44" fontId="3" fillId="0" borderId="14" xfId="0" applyNumberFormat="1" applyFont="1" applyBorder="1" applyProtection="1">
      <protection hidden="1"/>
    </xf>
    <xf numFmtId="0" fontId="3" fillId="0" borderId="0" xfId="0" applyFont="1" applyAlignment="1" applyProtection="1">
      <alignment horizontal="left"/>
      <protection hidden="1"/>
    </xf>
    <xf numFmtId="0" fontId="10" fillId="2" borderId="16" xfId="0" applyFont="1" applyFill="1" applyBorder="1" applyAlignment="1" applyProtection="1">
      <alignment horizontal="center" vertical="center"/>
      <protection hidden="1"/>
    </xf>
    <xf numFmtId="0" fontId="3" fillId="0" borderId="16" xfId="0" applyFont="1" applyBorder="1" applyAlignment="1" applyProtection="1">
      <alignment horizontal="center"/>
      <protection locked="0" hidden="1"/>
    </xf>
    <xf numFmtId="165" fontId="3" fillId="0" borderId="15" xfId="1" applyNumberFormat="1"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44" fontId="7" fillId="0" borderId="0" xfId="1" applyFont="1" applyBorder="1" applyAlignment="1" applyProtection="1">
      <alignment vertical="center" wrapText="1"/>
      <protection hidden="1"/>
    </xf>
    <xf numFmtId="44" fontId="7" fillId="0" borderId="0" xfId="1"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protection hidden="1"/>
    </xf>
    <xf numFmtId="49" fontId="11" fillId="0" borderId="0" xfId="0" applyNumberFormat="1" applyFont="1" applyAlignment="1" applyProtection="1">
      <alignment horizontal="center" vertical="center" wrapText="1"/>
      <protection hidden="1"/>
    </xf>
    <xf numFmtId="49" fontId="3" fillId="0" borderId="0" xfId="0" applyNumberFormat="1" applyFont="1" applyAlignment="1" applyProtection="1">
      <alignment horizontal="center" vertical="center"/>
      <protection hidden="1"/>
    </xf>
    <xf numFmtId="49" fontId="7" fillId="0" borderId="0" xfId="0" applyNumberFormat="1" applyFont="1" applyAlignment="1" applyProtection="1">
      <alignment horizontal="center" vertical="center"/>
      <protection hidden="1"/>
    </xf>
    <xf numFmtId="49" fontId="7" fillId="0" borderId="36" xfId="0" applyNumberFormat="1" applyFont="1" applyBorder="1" applyAlignment="1" applyProtection="1">
      <alignment horizontal="center" vertical="center"/>
      <protection locked="0" hidden="1"/>
    </xf>
    <xf numFmtId="49" fontId="7" fillId="0" borderId="37" xfId="0" applyNumberFormat="1" applyFont="1" applyBorder="1" applyAlignment="1" applyProtection="1">
      <alignment horizontal="center" vertical="center"/>
      <protection locked="0" hidden="1"/>
    </xf>
    <xf numFmtId="49" fontId="7" fillId="0" borderId="38" xfId="0" applyNumberFormat="1" applyFont="1" applyBorder="1" applyAlignment="1" applyProtection="1">
      <alignment horizontal="center" vertical="center"/>
      <protection locked="0" hidden="1"/>
    </xf>
    <xf numFmtId="0" fontId="7" fillId="0" borderId="39" xfId="0" applyFont="1" applyBorder="1" applyAlignment="1" applyProtection="1">
      <alignment horizontal="center" vertical="center"/>
      <protection locked="0" hidden="1"/>
    </xf>
    <xf numFmtId="0" fontId="7" fillId="0" borderId="40" xfId="0" applyFont="1" applyBorder="1" applyAlignment="1" applyProtection="1">
      <alignment horizontal="center" vertical="center"/>
      <protection locked="0" hidden="1"/>
    </xf>
    <xf numFmtId="0" fontId="7" fillId="0" borderId="41" xfId="0" applyFont="1" applyBorder="1" applyAlignment="1" applyProtection="1">
      <alignment horizontal="center" vertical="center"/>
      <protection locked="0" hidden="1"/>
    </xf>
    <xf numFmtId="0" fontId="7" fillId="0" borderId="42" xfId="0" applyFont="1" applyBorder="1" applyAlignment="1" applyProtection="1">
      <alignment horizontal="center" vertical="center"/>
      <protection locked="0" hidden="1"/>
    </xf>
    <xf numFmtId="0" fontId="7" fillId="0" borderId="43" xfId="0" applyFont="1" applyBorder="1" applyAlignment="1" applyProtection="1">
      <alignment horizontal="center" vertical="center"/>
      <protection locked="0" hidden="1"/>
    </xf>
    <xf numFmtId="0" fontId="7" fillId="0" borderId="44" xfId="0" applyFont="1" applyBorder="1" applyAlignment="1" applyProtection="1">
      <alignment horizontal="center" vertical="center"/>
      <protection locked="0" hidden="1"/>
    </xf>
    <xf numFmtId="0" fontId="7" fillId="0" borderId="45" xfId="0" applyFont="1" applyBorder="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0" fontId="7" fillId="0" borderId="47" xfId="0" applyFont="1" applyBorder="1" applyAlignment="1" applyProtection="1">
      <alignment horizontal="center" vertical="center"/>
      <protection locked="0" hidden="1"/>
    </xf>
    <xf numFmtId="49" fontId="7" fillId="0" borderId="39" xfId="0" applyNumberFormat="1" applyFont="1" applyBorder="1" applyAlignment="1" applyProtection="1">
      <alignment horizontal="center" vertical="center"/>
      <protection locked="0" hidden="1"/>
    </xf>
    <xf numFmtId="49" fontId="7" fillId="0" borderId="40" xfId="0" applyNumberFormat="1" applyFont="1" applyBorder="1" applyAlignment="1" applyProtection="1">
      <alignment horizontal="center" vertical="center"/>
      <protection locked="0" hidden="1"/>
    </xf>
    <xf numFmtId="49" fontId="7" fillId="0" borderId="41" xfId="0" applyNumberFormat="1" applyFont="1" applyBorder="1" applyAlignment="1" applyProtection="1">
      <alignment horizontal="center" vertical="center"/>
      <protection locked="0" hidden="1"/>
    </xf>
    <xf numFmtId="49" fontId="11" fillId="0" borderId="0" xfId="0" applyNumberFormat="1" applyFont="1" applyAlignment="1" applyProtection="1">
      <alignment horizontal="center" vertical="center"/>
      <protection hidden="1"/>
    </xf>
    <xf numFmtId="49" fontId="7" fillId="0" borderId="42" xfId="0" applyNumberFormat="1" applyFont="1" applyBorder="1" applyAlignment="1" applyProtection="1">
      <alignment horizontal="center" vertical="center"/>
      <protection locked="0" hidden="1"/>
    </xf>
    <xf numFmtId="49" fontId="7" fillId="0" borderId="43" xfId="0" applyNumberFormat="1" applyFont="1" applyBorder="1" applyAlignment="1" applyProtection="1">
      <alignment horizontal="center" vertical="center"/>
      <protection locked="0" hidden="1"/>
    </xf>
    <xf numFmtId="49" fontId="7" fillId="0" borderId="44" xfId="0" applyNumberFormat="1" applyFont="1" applyBorder="1" applyAlignment="1" applyProtection="1">
      <alignment horizontal="center" vertical="center"/>
      <protection locked="0" hidden="1"/>
    </xf>
    <xf numFmtId="0" fontId="24" fillId="0" borderId="0" xfId="0" applyFont="1" applyAlignment="1" applyProtection="1">
      <alignment horizontal="center" vertical="center" textRotation="180"/>
      <protection hidden="1"/>
    </xf>
    <xf numFmtId="0" fontId="11" fillId="4" borderId="15" xfId="0" applyFont="1" applyFill="1" applyBorder="1" applyAlignment="1">
      <alignment horizontal="center" vertical="center"/>
    </xf>
    <xf numFmtId="0" fontId="12" fillId="0" borderId="15" xfId="0" applyFont="1" applyBorder="1"/>
    <xf numFmtId="0" fontId="0" fillId="0" borderId="15" xfId="0" applyBorder="1"/>
    <xf numFmtId="0" fontId="12" fillId="0" borderId="15" xfId="0" applyFont="1" applyBorder="1" applyAlignment="1">
      <alignment horizontal="center" vertical="center"/>
    </xf>
    <xf numFmtId="14" fontId="12" fillId="0" borderId="15" xfId="0" applyNumberFormat="1" applyFont="1" applyBorder="1" applyAlignment="1">
      <alignment horizontal="center" vertical="center"/>
    </xf>
    <xf numFmtId="16" fontId="12" fillId="0" borderId="15" xfId="0" applyNumberFormat="1" applyFont="1" applyBorder="1" applyAlignment="1">
      <alignment horizontal="center" vertical="center"/>
    </xf>
    <xf numFmtId="0" fontId="7" fillId="0" borderId="15" xfId="0" applyFont="1" applyBorder="1" applyAlignment="1" applyProtection="1">
      <alignment horizontal="center" vertical="center"/>
      <protection locked="0" hidden="1"/>
    </xf>
    <xf numFmtId="0" fontId="3" fillId="0" borderId="0" xfId="0" applyFont="1" applyAlignment="1" applyProtection="1">
      <alignment horizontal="left" vertical="center" wrapText="1"/>
      <protection hidden="1"/>
    </xf>
    <xf numFmtId="0" fontId="6" fillId="2" borderId="0" xfId="0" applyFont="1" applyFill="1" applyAlignment="1" applyProtection="1">
      <alignment horizontal="center" vertical="center"/>
      <protection hidden="1"/>
    </xf>
    <xf numFmtId="0" fontId="36" fillId="3" borderId="0" xfId="0" applyFont="1" applyFill="1" applyAlignment="1" applyProtection="1">
      <alignment horizontal="center" vertical="center" textRotation="180" wrapText="1"/>
      <protection hidden="1"/>
    </xf>
    <xf numFmtId="44" fontId="7" fillId="0" borderId="0" xfId="1" applyFont="1" applyBorder="1" applyAlignment="1" applyProtection="1">
      <alignment horizontal="center" vertical="center" wrapText="1"/>
      <protection hidden="1"/>
    </xf>
    <xf numFmtId="0" fontId="7" fillId="0" borderId="0" xfId="0" applyFont="1" applyAlignment="1" applyProtection="1">
      <alignment horizontal="right" vertical="center" wrapText="1"/>
      <protection hidden="1"/>
    </xf>
    <xf numFmtId="44" fontId="14" fillId="0" borderId="53" xfId="1" applyFont="1" applyBorder="1" applyAlignment="1" applyProtection="1">
      <alignment horizontal="center" vertical="center" wrapText="1"/>
      <protection hidden="1"/>
    </xf>
    <xf numFmtId="0" fontId="3" fillId="0" borderId="56" xfId="0" applyFont="1" applyBorder="1" applyAlignment="1" applyProtection="1">
      <alignment vertical="center" wrapText="1"/>
      <protection hidden="1"/>
    </xf>
    <xf numFmtId="0" fontId="3" fillId="0" borderId="2" xfId="0" applyFont="1" applyBorder="1" applyAlignment="1" applyProtection="1">
      <alignment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44" fontId="3" fillId="0" borderId="31" xfId="1" applyFont="1" applyBorder="1" applyAlignment="1" applyProtection="1">
      <alignment horizontal="center" vertical="center" wrapText="1"/>
      <protection hidden="1"/>
    </xf>
    <xf numFmtId="0" fontId="7" fillId="3" borderId="0" xfId="0" applyFont="1" applyFill="1" applyAlignment="1" applyProtection="1">
      <alignment vertical="center" wrapText="1"/>
      <protection hidden="1"/>
    </xf>
    <xf numFmtId="44" fontId="3" fillId="0" borderId="58" xfId="1" applyFont="1" applyBorder="1" applyAlignment="1" applyProtection="1">
      <alignment horizontal="center" vertical="center" wrapText="1"/>
      <protection hidden="1"/>
    </xf>
    <xf numFmtId="44" fontId="3" fillId="0" borderId="11" xfId="1" applyFont="1" applyBorder="1" applyAlignment="1" applyProtection="1">
      <alignment horizontal="center" vertical="center" wrapText="1"/>
      <protection hidden="1"/>
    </xf>
    <xf numFmtId="44" fontId="3" fillId="0" borderId="14" xfId="1" applyFont="1" applyBorder="1" applyAlignment="1" applyProtection="1">
      <alignment horizontal="center" vertical="center" wrapText="1"/>
      <protection hidden="1"/>
    </xf>
    <xf numFmtId="44" fontId="3" fillId="0" borderId="17" xfId="1" applyFont="1" applyBorder="1" applyAlignment="1" applyProtection="1">
      <alignment horizontal="center" vertical="center" wrapText="1"/>
      <protection hidden="1"/>
    </xf>
    <xf numFmtId="0" fontId="3" fillId="0" borderId="0" xfId="0" quotePrefix="1" applyFont="1" applyAlignment="1" applyProtection="1">
      <alignment horizontal="left" vertical="center" wrapText="1"/>
      <protection hidden="1"/>
    </xf>
    <xf numFmtId="0" fontId="7" fillId="0" borderId="0" xfId="0" applyFont="1" applyAlignment="1" applyProtection="1">
      <alignment vertical="center"/>
      <protection locked="0" hidden="1"/>
    </xf>
    <xf numFmtId="0" fontId="7" fillId="0" borderId="20" xfId="0" applyFont="1" applyBorder="1" applyAlignment="1" applyProtection="1">
      <alignment vertical="center"/>
      <protection hidden="1"/>
    </xf>
    <xf numFmtId="0" fontId="7" fillId="0" borderId="7" xfId="0" applyFont="1" applyBorder="1" applyAlignment="1" applyProtection="1">
      <alignment horizontal="left" vertical="center"/>
      <protection hidden="1"/>
    </xf>
    <xf numFmtId="44" fontId="0" fillId="0" borderId="0" xfId="0" applyNumberFormat="1" applyProtection="1">
      <protection hidden="1"/>
    </xf>
    <xf numFmtId="44" fontId="39" fillId="6" borderId="31" xfId="1"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wrapText="1"/>
      <protection hidden="1"/>
    </xf>
    <xf numFmtId="0" fontId="39" fillId="6" borderId="31" xfId="0"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protection hidden="1"/>
    </xf>
    <xf numFmtId="0" fontId="39" fillId="6" borderId="14" xfId="0" applyFont="1" applyFill="1" applyBorder="1" applyAlignment="1" applyProtection="1">
      <alignment horizontal="left" vertical="center" wrapText="1"/>
      <protection hidden="1"/>
    </xf>
    <xf numFmtId="0" fontId="9" fillId="6" borderId="20"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wrapText="1"/>
      <protection locked="0" hidden="1"/>
    </xf>
    <xf numFmtId="0" fontId="9" fillId="6" borderId="57" xfId="0" applyFont="1" applyFill="1" applyBorder="1" applyAlignment="1" applyProtection="1">
      <alignment horizontal="center" vertical="center" wrapText="1"/>
      <protection locked="0" hidden="1"/>
    </xf>
    <xf numFmtId="44" fontId="40" fillId="0" borderId="14" xfId="1" applyFont="1" applyFill="1" applyBorder="1" applyAlignment="1" applyProtection="1">
      <alignment horizontal="center" vertical="center" wrapText="1"/>
      <protection hidden="1"/>
    </xf>
    <xf numFmtId="0" fontId="7" fillId="0" borderId="31" xfId="0" applyFont="1" applyBorder="1" applyAlignment="1" applyProtection="1">
      <alignment horizontal="center" vertical="center"/>
      <protection hidden="1"/>
    </xf>
    <xf numFmtId="0" fontId="7" fillId="0" borderId="32" xfId="0"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wrapText="1"/>
      <protection locked="0" hidden="1"/>
    </xf>
    <xf numFmtId="44" fontId="40" fillId="0" borderId="15" xfId="1" applyFont="1" applyFill="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locked="0" hidden="1"/>
    </xf>
    <xf numFmtId="44" fontId="7" fillId="0" borderId="14" xfId="1" applyFont="1" applyFill="1" applyBorder="1" applyAlignment="1" applyProtection="1">
      <alignment horizontal="center" vertical="center" wrapText="1"/>
      <protection hidden="1"/>
    </xf>
    <xf numFmtId="44" fontId="7" fillId="3" borderId="15" xfId="1" applyFont="1" applyFill="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16" fontId="7" fillId="0" borderId="15" xfId="0" applyNumberFormat="1" applyFont="1" applyBorder="1" applyAlignment="1" applyProtection="1">
      <alignment horizontal="center" vertical="center" wrapText="1"/>
      <protection hidden="1"/>
    </xf>
    <xf numFmtId="16" fontId="7" fillId="0" borderId="32" xfId="0" applyNumberFormat="1" applyFont="1" applyBorder="1" applyAlignment="1" applyProtection="1">
      <alignment horizontal="center" vertical="center" wrapText="1"/>
      <protection hidden="1"/>
    </xf>
    <xf numFmtId="16" fontId="7" fillId="0" borderId="16" xfId="0" applyNumberFormat="1" applyFont="1" applyBorder="1" applyAlignment="1" applyProtection="1">
      <alignment horizontal="center" vertical="center" wrapText="1"/>
      <protection hidden="1"/>
    </xf>
    <xf numFmtId="0" fontId="7" fillId="7" borderId="20" xfId="0" applyFont="1" applyFill="1" applyBorder="1" applyAlignment="1" applyProtection="1">
      <alignment horizontal="center" vertical="center" wrapText="1"/>
      <protection hidden="1"/>
    </xf>
    <xf numFmtId="44" fontId="39" fillId="6" borderId="22" xfId="1" applyFont="1" applyFill="1" applyBorder="1" applyAlignment="1" applyProtection="1">
      <alignment horizontal="center" vertical="center" wrapText="1"/>
      <protection hidden="1"/>
    </xf>
    <xf numFmtId="164" fontId="40" fillId="0" borderId="15" xfId="1" applyNumberFormat="1" applyFont="1" applyFill="1" applyBorder="1" applyAlignment="1" applyProtection="1">
      <alignment horizontal="center" vertical="center" wrapText="1"/>
      <protection hidden="1"/>
    </xf>
    <xf numFmtId="44" fontId="40" fillId="6" borderId="14" xfId="1" applyFont="1" applyFill="1" applyBorder="1" applyAlignment="1" applyProtection="1">
      <alignment horizontal="center" vertical="center" wrapText="1"/>
      <protection hidden="1"/>
    </xf>
    <xf numFmtId="0" fontId="39" fillId="6" borderId="31" xfId="0" applyFont="1" applyFill="1" applyBorder="1" applyAlignment="1" applyProtection="1">
      <alignment horizontal="left" vertical="center" wrapText="1"/>
      <protection hidden="1"/>
    </xf>
    <xf numFmtId="44" fontId="3" fillId="6" borderId="14" xfId="1" applyFont="1" applyFill="1" applyBorder="1" applyAlignment="1" applyProtection="1">
      <alignment horizontal="center" vertical="center" wrapText="1"/>
      <protection hidden="1"/>
    </xf>
    <xf numFmtId="44" fontId="3" fillId="6" borderId="31" xfId="1" applyFont="1" applyFill="1" applyBorder="1" applyAlignment="1" applyProtection="1">
      <alignment horizontal="center" vertical="center" wrapText="1"/>
      <protection hidden="1"/>
    </xf>
    <xf numFmtId="44" fontId="3" fillId="6" borderId="57" xfId="1" applyFont="1" applyFill="1" applyBorder="1" applyAlignment="1" applyProtection="1">
      <alignment horizontal="center" vertical="center" wrapText="1"/>
      <protection hidden="1"/>
    </xf>
    <xf numFmtId="44" fontId="43" fillId="6" borderId="31" xfId="1" applyFont="1" applyFill="1" applyBorder="1" applyAlignment="1" applyProtection="1">
      <alignment vertical="center"/>
      <protection hidden="1"/>
    </xf>
    <xf numFmtId="44" fontId="43" fillId="6" borderId="32" xfId="1" applyFont="1" applyFill="1" applyBorder="1" applyAlignment="1" applyProtection="1">
      <alignment horizontal="left" vertical="center" wrapText="1"/>
      <protection hidden="1"/>
    </xf>
    <xf numFmtId="44" fontId="43" fillId="6" borderId="31" xfId="1" applyFont="1" applyFill="1" applyBorder="1" applyAlignment="1" applyProtection="1">
      <alignment horizontal="left" vertical="center"/>
      <protection hidden="1"/>
    </xf>
    <xf numFmtId="0" fontId="43" fillId="6" borderId="31" xfId="0" applyFont="1" applyFill="1" applyBorder="1" applyAlignment="1" applyProtection="1">
      <alignment horizontal="left" vertical="center"/>
      <protection hidden="1"/>
    </xf>
    <xf numFmtId="44" fontId="40" fillId="0" borderId="31" xfId="1" applyFont="1" applyFill="1" applyBorder="1" applyAlignment="1" applyProtection="1">
      <alignment horizontal="center" vertical="center" wrapText="1"/>
      <protection hidden="1"/>
    </xf>
    <xf numFmtId="0" fontId="40" fillId="0" borderId="15"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protection hidden="1"/>
    </xf>
    <xf numFmtId="164" fontId="40" fillId="0" borderId="32" xfId="1" applyNumberFormat="1" applyFont="1" applyFill="1" applyBorder="1" applyAlignment="1" applyProtection="1">
      <alignment horizontal="center" vertical="center" wrapText="1"/>
      <protection hidden="1"/>
    </xf>
    <xf numFmtId="0" fontId="7" fillId="0" borderId="14" xfId="0" applyFont="1" applyBorder="1" applyAlignment="1" applyProtection="1">
      <alignment horizontal="center" vertical="center"/>
      <protection locked="0" hidden="1"/>
    </xf>
    <xf numFmtId="0" fontId="7" fillId="0" borderId="31" xfId="0" applyFont="1" applyBorder="1" applyAlignment="1" applyProtection="1">
      <alignment horizontal="center" vertical="center" wrapText="1"/>
      <protection locked="0" hidden="1"/>
    </xf>
    <xf numFmtId="0" fontId="7" fillId="0" borderId="57" xfId="0" applyFont="1" applyBorder="1" applyAlignment="1" applyProtection="1">
      <alignment horizontal="center" vertical="center" wrapText="1"/>
      <protection locked="0" hidden="1"/>
    </xf>
    <xf numFmtId="0" fontId="40" fillId="0" borderId="15" xfId="0" applyFont="1" applyBorder="1" applyAlignment="1" applyProtection="1">
      <alignment horizontal="center" vertical="center"/>
      <protection hidden="1"/>
    </xf>
    <xf numFmtId="0" fontId="7" fillId="0" borderId="32" xfId="0" applyFont="1" applyBorder="1" applyAlignment="1" applyProtection="1">
      <alignment horizontal="center" vertical="center"/>
      <protection locked="0" hidden="1"/>
    </xf>
    <xf numFmtId="0" fontId="7" fillId="0" borderId="16" xfId="0" applyFont="1" applyBorder="1" applyAlignment="1" applyProtection="1">
      <alignment horizontal="center" vertical="center"/>
      <protection locked="0" hidden="1"/>
    </xf>
    <xf numFmtId="0" fontId="39" fillId="6" borderId="31" xfId="0" applyFont="1" applyFill="1" applyBorder="1" applyAlignment="1" applyProtection="1">
      <alignment horizontal="justify" vertical="center" wrapText="1"/>
      <protection hidden="1"/>
    </xf>
    <xf numFmtId="0" fontId="9" fillId="6" borderId="31"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wrapText="1"/>
      <protection locked="0" hidden="1"/>
    </xf>
    <xf numFmtId="44" fontId="10" fillId="6" borderId="0" xfId="0" applyNumberFormat="1" applyFont="1" applyFill="1" applyProtection="1">
      <protection hidden="1"/>
    </xf>
    <xf numFmtId="44" fontId="39" fillId="6" borderId="14" xfId="1" applyFont="1" applyFill="1" applyBorder="1" applyAlignment="1" applyProtection="1">
      <alignment horizontal="center" vertical="center" wrapText="1"/>
      <protection hidden="1"/>
    </xf>
    <xf numFmtId="44" fontId="39" fillId="6" borderId="15" xfId="1" applyFont="1" applyFill="1" applyBorder="1" applyAlignment="1" applyProtection="1">
      <alignment horizontal="center" vertical="center" wrapText="1"/>
      <protection hidden="1"/>
    </xf>
    <xf numFmtId="0" fontId="39" fillId="6" borderId="15" xfId="0" applyFont="1" applyFill="1" applyBorder="1" applyAlignment="1" applyProtection="1">
      <alignment horizontal="center" vertical="center" wrapText="1"/>
      <protection hidden="1"/>
    </xf>
    <xf numFmtId="0" fontId="39" fillId="6" borderId="15" xfId="0" applyFont="1" applyFill="1" applyBorder="1" applyAlignment="1" applyProtection="1">
      <alignment horizontal="justify" vertical="center" wrapText="1"/>
      <protection hidden="1"/>
    </xf>
    <xf numFmtId="0" fontId="9" fillId="6" borderId="15" xfId="0" applyFont="1" applyFill="1" applyBorder="1" applyAlignment="1" applyProtection="1">
      <alignment horizontal="center" vertical="center"/>
      <protection hidden="1"/>
    </xf>
    <xf numFmtId="0" fontId="9" fillId="6" borderId="15" xfId="0" applyFont="1" applyFill="1" applyBorder="1" applyAlignment="1" applyProtection="1">
      <alignment horizontal="center" vertical="center" wrapText="1"/>
      <protection locked="0" hidden="1"/>
    </xf>
    <xf numFmtId="0" fontId="9" fillId="6" borderId="16" xfId="0" applyFont="1" applyFill="1" applyBorder="1" applyAlignment="1" applyProtection="1">
      <alignment horizontal="center" vertical="center" wrapText="1"/>
      <protection locked="0" hidden="1"/>
    </xf>
    <xf numFmtId="0" fontId="40" fillId="6" borderId="15" xfId="0" applyFont="1" applyFill="1" applyBorder="1" applyAlignment="1" applyProtection="1">
      <alignment horizontal="center" vertical="center" wrapText="1"/>
      <protection hidden="1"/>
    </xf>
    <xf numFmtId="0" fontId="40" fillId="6" borderId="15" xfId="0" applyFont="1" applyFill="1" applyBorder="1" applyAlignment="1" applyProtection="1">
      <alignment horizontal="justify" vertical="center" wrapText="1"/>
      <protection hidden="1"/>
    </xf>
    <xf numFmtId="0" fontId="7" fillId="6" borderId="15" xfId="0" applyFont="1" applyFill="1" applyBorder="1" applyAlignment="1" applyProtection="1">
      <alignment horizontal="center" vertical="center"/>
      <protection hidden="1"/>
    </xf>
    <xf numFmtId="0" fontId="7" fillId="6" borderId="15" xfId="0" applyFont="1" applyFill="1" applyBorder="1" applyAlignment="1" applyProtection="1">
      <alignment horizontal="center" vertical="center" wrapText="1"/>
      <protection locked="0" hidden="1"/>
    </xf>
    <xf numFmtId="0" fontId="7" fillId="6" borderId="32" xfId="0" applyFont="1" applyFill="1" applyBorder="1" applyAlignment="1" applyProtection="1">
      <alignment horizontal="center" vertical="center" wrapText="1"/>
      <protection locked="0" hidden="1"/>
    </xf>
    <xf numFmtId="0" fontId="7" fillId="6" borderId="16" xfId="0" applyFont="1" applyFill="1" applyBorder="1" applyAlignment="1" applyProtection="1">
      <alignment horizontal="center" vertical="center" wrapText="1"/>
      <protection locked="0" hidden="1"/>
    </xf>
    <xf numFmtId="0" fontId="39" fillId="6" borderId="31" xfId="0" applyFont="1" applyFill="1" applyBorder="1" applyAlignment="1" applyProtection="1">
      <alignment horizontal="left" vertical="top" wrapText="1"/>
      <protection hidden="1"/>
    </xf>
    <xf numFmtId="49" fontId="44" fillId="7" borderId="31" xfId="0" applyNumberFormat="1" applyFont="1" applyFill="1" applyBorder="1" applyAlignment="1" applyProtection="1">
      <alignment vertical="center" wrapText="1"/>
      <protection hidden="1"/>
    </xf>
    <xf numFmtId="0" fontId="39" fillId="6" borderId="15" xfId="0" applyFont="1" applyFill="1" applyBorder="1" applyAlignment="1" applyProtection="1">
      <alignment horizontal="center" vertical="center"/>
      <protection hidden="1"/>
    </xf>
    <xf numFmtId="0" fontId="39" fillId="6" borderId="15" xfId="0" applyFont="1" applyFill="1" applyBorder="1" applyAlignment="1" applyProtection="1">
      <alignment horizontal="left" vertical="center" wrapText="1"/>
      <protection hidden="1"/>
    </xf>
    <xf numFmtId="0" fontId="9" fillId="6" borderId="15" xfId="0" applyFont="1" applyFill="1" applyBorder="1" applyAlignment="1" applyProtection="1">
      <alignment horizontal="center" vertical="center"/>
      <protection locked="0" hidden="1"/>
    </xf>
    <xf numFmtId="44" fontId="7" fillId="0" borderId="15" xfId="1" applyFont="1" applyBorder="1" applyAlignment="1" applyProtection="1">
      <alignment horizontal="center" vertical="center" wrapText="1"/>
      <protection hidden="1"/>
    </xf>
    <xf numFmtId="49" fontId="3" fillId="0" borderId="7" xfId="0" applyNumberFormat="1" applyFont="1" applyBorder="1" applyAlignment="1" applyProtection="1">
      <alignment vertical="center" wrapText="1"/>
      <protection hidden="1"/>
    </xf>
    <xf numFmtId="49" fontId="7" fillId="0" borderId="0" xfId="0" applyNumberFormat="1" applyFont="1" applyProtection="1">
      <protection hidden="1"/>
    </xf>
    <xf numFmtId="0" fontId="16" fillId="0" borderId="0" xfId="0" applyFont="1" applyAlignment="1" applyProtection="1">
      <alignment horizontal="left" vertical="center"/>
      <protection hidden="1"/>
    </xf>
    <xf numFmtId="0" fontId="3" fillId="0" borderId="22" xfId="0" applyFont="1" applyBorder="1" applyAlignment="1" applyProtection="1">
      <alignment horizontal="left" vertical="center"/>
      <protection hidden="1"/>
    </xf>
    <xf numFmtId="0" fontId="3" fillId="0" borderId="20" xfId="0" applyFont="1" applyBorder="1" applyAlignment="1" applyProtection="1">
      <alignment horizontal="left" vertical="center"/>
      <protection hidden="1"/>
    </xf>
    <xf numFmtId="0" fontId="49" fillId="0" borderId="0" xfId="0" applyFont="1" applyAlignment="1" applyProtection="1">
      <alignment vertical="top" wrapText="1"/>
      <protection hidden="1"/>
    </xf>
    <xf numFmtId="0" fontId="3" fillId="3" borderId="0" xfId="0" applyFont="1" applyFill="1" applyProtection="1">
      <protection hidden="1"/>
    </xf>
    <xf numFmtId="0" fontId="50" fillId="0" borderId="0" xfId="0" applyFont="1" applyAlignment="1" applyProtection="1">
      <alignment horizontal="left" vertical="center"/>
      <protection hidden="1"/>
    </xf>
    <xf numFmtId="0" fontId="50" fillId="0" borderId="0" xfId="0" applyFont="1" applyAlignment="1" applyProtection="1">
      <alignment vertical="center"/>
      <protection hidden="1"/>
    </xf>
    <xf numFmtId="49" fontId="52" fillId="3" borderId="7" xfId="0" applyNumberFormat="1" applyFont="1" applyFill="1" applyBorder="1" applyProtection="1">
      <protection hidden="1"/>
    </xf>
    <xf numFmtId="0" fontId="52" fillId="3" borderId="0" xfId="0" applyFont="1" applyFill="1" applyAlignment="1" applyProtection="1">
      <alignment wrapText="1"/>
      <protection hidden="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10" fillId="2" borderId="7" xfId="0" applyFont="1" applyFill="1" applyBorder="1" applyAlignment="1" applyProtection="1">
      <alignment vertical="center"/>
      <protection hidden="1"/>
    </xf>
    <xf numFmtId="164" fontId="7" fillId="0" borderId="63" xfId="1" applyNumberFormat="1" applyFont="1" applyBorder="1" applyAlignment="1" applyProtection="1">
      <alignment horizontal="center" vertical="center"/>
      <protection hidden="1"/>
    </xf>
    <xf numFmtId="0" fontId="54" fillId="0" borderId="16" xfId="0" applyFont="1" applyBorder="1" applyAlignment="1" applyProtection="1">
      <alignment horizontal="center" vertical="center"/>
      <protection locked="0" hidden="1"/>
    </xf>
    <xf numFmtId="166" fontId="3" fillId="0" borderId="15" xfId="0" applyNumberFormat="1" applyFont="1" applyBorder="1" applyAlignment="1" applyProtection="1">
      <alignment horizontal="justify" vertical="center"/>
      <protection hidden="1"/>
    </xf>
    <xf numFmtId="166" fontId="3" fillId="0" borderId="15" xfId="1" applyNumberFormat="1" applyFont="1" applyBorder="1" applyAlignment="1" applyProtection="1">
      <alignment horizontal="center" vertical="center" wrapText="1"/>
      <protection hidden="1"/>
    </xf>
    <xf numFmtId="44" fontId="3" fillId="0" borderId="14" xfId="1" applyFont="1" applyBorder="1" applyAlignment="1" applyProtection="1">
      <alignment horizontal="center" vertical="center"/>
      <protection hidden="1"/>
    </xf>
    <xf numFmtId="0" fontId="54" fillId="0" borderId="67" xfId="0" applyFont="1" applyBorder="1" applyAlignment="1" applyProtection="1">
      <alignment horizontal="center" vertical="center"/>
      <protection locked="0" hidden="1"/>
    </xf>
    <xf numFmtId="166" fontId="3" fillId="0" borderId="68" xfId="0" applyNumberFormat="1" applyFont="1" applyBorder="1" applyAlignment="1" applyProtection="1">
      <alignment horizontal="justify" vertical="center"/>
      <protection hidden="1"/>
    </xf>
    <xf numFmtId="166" fontId="3" fillId="0" borderId="68" xfId="1" applyNumberFormat="1" applyFont="1" applyBorder="1" applyAlignment="1" applyProtection="1">
      <alignment horizontal="center" vertical="center" wrapText="1"/>
      <protection hidden="1"/>
    </xf>
    <xf numFmtId="43" fontId="3" fillId="0" borderId="0" xfId="0" applyNumberFormat="1" applyFont="1" applyProtection="1">
      <protection hidden="1"/>
    </xf>
    <xf numFmtId="0" fontId="31" fillId="2" borderId="7" xfId="0" applyFont="1" applyFill="1" applyBorder="1" applyAlignment="1" applyProtection="1">
      <alignment horizontal="center" vertical="center"/>
      <protection hidden="1"/>
    </xf>
    <xf numFmtId="44" fontId="6" fillId="2" borderId="0" xfId="0" applyNumberFormat="1" applyFont="1" applyFill="1" applyAlignment="1" applyProtection="1">
      <alignment horizontal="center" vertical="center"/>
      <protection hidden="1"/>
    </xf>
    <xf numFmtId="166" fontId="3" fillId="0" borderId="52" xfId="0" applyNumberFormat="1" applyFont="1" applyBorder="1" applyAlignment="1" applyProtection="1">
      <alignment horizontal="justify" vertical="center"/>
      <protection hidden="1"/>
    </xf>
    <xf numFmtId="166" fontId="3" fillId="0" borderId="52" xfId="1" applyNumberFormat="1" applyFont="1" applyBorder="1" applyAlignment="1" applyProtection="1">
      <alignment horizontal="center" vertical="center" wrapText="1"/>
      <protection hidden="1"/>
    </xf>
    <xf numFmtId="165" fontId="3" fillId="0" borderId="0" xfId="0" applyNumberFormat="1" applyFont="1" applyProtection="1">
      <protection hidden="1"/>
    </xf>
    <xf numFmtId="167" fontId="3" fillId="0" borderId="0" xfId="0" applyNumberFormat="1" applyFont="1" applyAlignment="1" applyProtection="1">
      <alignment vertical="center" wrapText="1"/>
      <protection hidden="1"/>
    </xf>
    <xf numFmtId="0" fontId="55" fillId="0" borderId="0" xfId="0" applyFont="1" applyAlignment="1" applyProtection="1">
      <alignment wrapText="1"/>
      <protection hidden="1"/>
    </xf>
    <xf numFmtId="0" fontId="3" fillId="0" borderId="7" xfId="0" applyFont="1" applyBorder="1" applyProtection="1">
      <protection hidden="1"/>
    </xf>
    <xf numFmtId="0" fontId="56" fillId="0" borderId="0" xfId="0" applyFont="1" applyAlignment="1" applyProtection="1">
      <alignment vertical="center"/>
      <protection hidden="1"/>
    </xf>
    <xf numFmtId="44" fontId="3" fillId="0" borderId="0" xfId="0" applyNumberFormat="1" applyFont="1" applyAlignment="1" applyProtection="1">
      <alignment vertical="center" wrapText="1"/>
      <protection hidden="1"/>
    </xf>
    <xf numFmtId="0" fontId="11" fillId="0" borderId="0" xfId="0" applyFont="1" applyAlignment="1" applyProtection="1">
      <alignment horizontal="center" vertical="center" wrapText="1"/>
      <protection hidden="1"/>
    </xf>
    <xf numFmtId="49" fontId="3" fillId="0" borderId="7" xfId="0" applyNumberFormat="1" applyFont="1" applyBorder="1" applyProtection="1">
      <protection hidden="1"/>
    </xf>
    <xf numFmtId="0" fontId="7" fillId="3" borderId="68" xfId="0" applyFont="1" applyFill="1" applyBorder="1" applyAlignment="1" applyProtection="1">
      <alignment horizontal="center" vertical="center" wrapText="1"/>
      <protection hidden="1"/>
    </xf>
    <xf numFmtId="44" fontId="7" fillId="3" borderId="68" xfId="1" applyFont="1" applyFill="1" applyBorder="1" applyAlignment="1" applyProtection="1">
      <alignment horizontal="center" vertical="center" wrapText="1"/>
      <protection hidden="1"/>
    </xf>
    <xf numFmtId="44" fontId="7" fillId="0" borderId="65" xfId="1" applyFont="1" applyFill="1" applyBorder="1" applyAlignment="1" applyProtection="1">
      <alignment horizontal="center" vertical="center" wrapText="1"/>
      <protection hidden="1"/>
    </xf>
    <xf numFmtId="0" fontId="3" fillId="3" borderId="16" xfId="0" applyFont="1" applyFill="1" applyBorder="1" applyAlignment="1" applyProtection="1">
      <alignment horizontal="center" vertical="center"/>
      <protection locked="0" hidden="1"/>
    </xf>
    <xf numFmtId="0" fontId="3" fillId="3" borderId="32" xfId="0" applyFont="1" applyFill="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hidden="1"/>
    </xf>
    <xf numFmtId="0" fontId="57" fillId="3" borderId="15" xfId="0" applyFont="1" applyFill="1" applyBorder="1" applyAlignment="1" applyProtection="1">
      <alignment horizontal="center" vertical="center"/>
      <protection hidden="1"/>
    </xf>
    <xf numFmtId="44" fontId="40" fillId="3" borderId="15" xfId="1" applyFont="1" applyFill="1" applyBorder="1" applyAlignment="1" applyProtection="1">
      <alignment horizontal="center" vertical="center" wrapText="1"/>
      <protection hidden="1"/>
    </xf>
    <xf numFmtId="44" fontId="40" fillId="3" borderId="14" xfId="1" applyFont="1" applyFill="1" applyBorder="1" applyAlignment="1" applyProtection="1">
      <alignment horizontal="center" vertical="center" wrapText="1"/>
      <protection hidden="1"/>
    </xf>
    <xf numFmtId="44" fontId="3" fillId="3" borderId="58" xfId="1" applyFont="1" applyFill="1" applyBorder="1" applyAlignment="1" applyProtection="1">
      <alignment horizontal="center" wrapText="1"/>
      <protection hidden="1"/>
    </xf>
    <xf numFmtId="44" fontId="3" fillId="3" borderId="22" xfId="1" applyFont="1" applyFill="1" applyBorder="1" applyAlignment="1" applyProtection="1">
      <alignment horizontal="center" wrapText="1"/>
      <protection hidden="1"/>
    </xf>
    <xf numFmtId="44" fontId="3" fillId="3" borderId="31" xfId="1" applyFont="1" applyFill="1" applyBorder="1" applyAlignment="1" applyProtection="1">
      <alignment horizontal="center" wrapText="1"/>
      <protection hidden="1"/>
    </xf>
    <xf numFmtId="0" fontId="46" fillId="3" borderId="7" xfId="0" applyFont="1" applyFill="1" applyBorder="1" applyAlignment="1" applyProtection="1">
      <alignment vertical="center" wrapText="1"/>
      <protection hidden="1"/>
    </xf>
    <xf numFmtId="0" fontId="46" fillId="3" borderId="0" xfId="0" applyFont="1" applyFill="1" applyAlignment="1" applyProtection="1">
      <alignment vertical="center" wrapText="1"/>
      <protection hidden="1"/>
    </xf>
    <xf numFmtId="44" fontId="7" fillId="3" borderId="53" xfId="1" applyFont="1" applyFill="1" applyBorder="1" applyAlignment="1" applyProtection="1">
      <alignment horizontal="center" wrapText="1"/>
      <protection hidden="1"/>
    </xf>
    <xf numFmtId="0" fontId="3" fillId="2" borderId="0" xfId="2" applyFont="1" applyFill="1" applyAlignment="1" applyProtection="1">
      <alignment vertical="center" wrapText="1"/>
      <protection hidden="1"/>
    </xf>
    <xf numFmtId="0" fontId="12" fillId="2" borderId="0" xfId="2" applyFill="1" applyProtection="1">
      <protection hidden="1"/>
    </xf>
    <xf numFmtId="0" fontId="3" fillId="0" borderId="0" xfId="2" applyFont="1" applyAlignment="1" applyProtection="1">
      <alignment wrapText="1"/>
      <protection hidden="1"/>
    </xf>
    <xf numFmtId="0" fontId="22" fillId="0" borderId="0" xfId="2" applyFont="1" applyAlignment="1" applyProtection="1">
      <alignment wrapText="1"/>
      <protection hidden="1"/>
    </xf>
    <xf numFmtId="0" fontId="7" fillId="0" borderId="0" xfId="2" applyFont="1" applyAlignment="1" applyProtection="1">
      <alignment horizontal="center"/>
      <protection hidden="1"/>
    </xf>
    <xf numFmtId="0" fontId="11" fillId="3" borderId="0" xfId="2" applyFont="1" applyFill="1" applyAlignment="1" applyProtection="1">
      <alignment vertical="center" wrapText="1"/>
      <protection hidden="1"/>
    </xf>
    <xf numFmtId="0" fontId="7" fillId="0" borderId="16" xfId="2" applyFont="1" applyBorder="1" applyAlignment="1" applyProtection="1">
      <alignment horizontal="center" vertical="center"/>
      <protection hidden="1"/>
    </xf>
    <xf numFmtId="0" fontId="7" fillId="0" borderId="14" xfId="2" applyFont="1" applyBorder="1" applyAlignment="1" applyProtection="1">
      <alignment vertical="center"/>
      <protection hidden="1"/>
    </xf>
    <xf numFmtId="0" fontId="7" fillId="0" borderId="31" xfId="2" applyFont="1" applyBorder="1" applyAlignment="1" applyProtection="1">
      <alignment vertical="center"/>
      <protection hidden="1"/>
    </xf>
    <xf numFmtId="0" fontId="7" fillId="0" borderId="32" xfId="2" applyFont="1" applyBorder="1" applyAlignment="1" applyProtection="1">
      <alignment vertical="center"/>
      <protection hidden="1"/>
    </xf>
    <xf numFmtId="0" fontId="3" fillId="0" borderId="21" xfId="2" applyFont="1" applyBorder="1" applyAlignment="1" applyProtection="1">
      <alignment horizontal="left" vertical="center"/>
      <protection hidden="1"/>
    </xf>
    <xf numFmtId="0" fontId="3" fillId="0" borderId="20" xfId="2" applyFont="1" applyBorder="1" applyAlignment="1" applyProtection="1">
      <alignment horizontal="left" vertical="center"/>
      <protection hidden="1"/>
    </xf>
    <xf numFmtId="0" fontId="3" fillId="0" borderId="20" xfId="2" applyFont="1" applyBorder="1" applyAlignment="1" applyProtection="1">
      <alignment horizontal="center" vertical="center"/>
      <protection hidden="1"/>
    </xf>
    <xf numFmtId="0" fontId="3" fillId="0" borderId="0" xfId="2" applyFont="1" applyAlignment="1" applyProtection="1">
      <alignment vertical="center"/>
      <protection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3" fillId="0" borderId="7" xfId="2" applyFont="1" applyBorder="1" applyAlignment="1" applyProtection="1">
      <alignment horizontal="left" vertical="center"/>
      <protection hidden="1"/>
    </xf>
    <xf numFmtId="0" fontId="3" fillId="0" borderId="0" xfId="2" applyFont="1" applyAlignment="1" applyProtection="1">
      <alignment horizontal="left"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right" vertical="center"/>
      <protection hidden="1"/>
    </xf>
    <xf numFmtId="0" fontId="3" fillId="0" borderId="7" xfId="2" applyFont="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0" fontId="16" fillId="0" borderId="7" xfId="2" applyFont="1" applyBorder="1" applyAlignment="1" applyProtection="1">
      <alignment horizontal="center" vertical="center"/>
      <protection hidden="1"/>
    </xf>
    <xf numFmtId="0" fontId="16" fillId="0" borderId="0" xfId="2" applyFont="1" applyAlignment="1" applyProtection="1">
      <alignment horizontal="center" vertical="center"/>
      <protection hidden="1"/>
    </xf>
    <xf numFmtId="0" fontId="7" fillId="0" borderId="0" xfId="2" applyFont="1" applyAlignment="1" applyProtection="1">
      <alignment vertical="center" wrapText="1"/>
      <protection hidden="1"/>
    </xf>
    <xf numFmtId="0" fontId="3" fillId="0" borderId="0" xfId="2" quotePrefix="1" applyFont="1" applyAlignment="1" applyProtection="1">
      <alignment vertical="center"/>
      <protection hidden="1"/>
    </xf>
    <xf numFmtId="0" fontId="19" fillId="0" borderId="0" xfId="2" applyFont="1" applyAlignment="1" applyProtection="1">
      <alignment vertical="center"/>
      <protection hidden="1"/>
    </xf>
    <xf numFmtId="0" fontId="7" fillId="0" borderId="0" xfId="2" applyFont="1" applyAlignment="1" applyProtection="1">
      <alignment vertical="center"/>
      <protection hidden="1"/>
    </xf>
    <xf numFmtId="49" fontId="7" fillId="0" borderId="0" xfId="2" applyNumberFormat="1" applyFont="1" applyAlignment="1" applyProtection="1">
      <alignment vertical="center" wrapText="1"/>
      <protection hidden="1"/>
    </xf>
    <xf numFmtId="0" fontId="17" fillId="0" borderId="0" xfId="2" applyFont="1" applyAlignment="1" applyProtection="1">
      <alignment vertical="center"/>
      <protection hidden="1"/>
    </xf>
    <xf numFmtId="0" fontId="16" fillId="0" borderId="7" xfId="2" applyFont="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0" xfId="2" applyFont="1" applyAlignment="1" applyProtection="1">
      <alignment horizontal="right" vertical="top"/>
      <protection hidden="1"/>
    </xf>
    <xf numFmtId="0" fontId="3" fillId="0" borderId="24" xfId="2" applyFont="1" applyBorder="1" applyAlignment="1" applyProtection="1">
      <alignment horizontal="center" vertical="center"/>
      <protection locked="0" hidden="1"/>
    </xf>
    <xf numFmtId="0" fontId="3" fillId="0" borderId="0" xfId="2" applyFont="1" applyAlignment="1" applyProtection="1">
      <alignment horizontal="right"/>
      <protection hidden="1"/>
    </xf>
    <xf numFmtId="0" fontId="3" fillId="0" borderId="2" xfId="2" applyFont="1" applyBorder="1" applyAlignment="1" applyProtection="1">
      <alignment horizontal="right" vertical="center"/>
      <protection locked="0" hidden="1"/>
    </xf>
    <xf numFmtId="0" fontId="12" fillId="0" borderId="7" xfId="2" applyBorder="1" applyProtection="1">
      <protection hidden="1"/>
    </xf>
    <xf numFmtId="0" fontId="3" fillId="0" borderId="25" xfId="2" applyFont="1" applyBorder="1" applyAlignment="1" applyProtection="1">
      <alignment horizontal="right" vertical="center"/>
      <protection hidden="1"/>
    </xf>
    <xf numFmtId="0" fontId="3" fillId="0" borderId="0" xfId="2" applyFont="1" applyAlignment="1" applyProtection="1">
      <alignment horizontal="center" vertical="center" wrapText="1"/>
      <protection hidden="1"/>
    </xf>
    <xf numFmtId="0" fontId="3" fillId="0" borderId="7" xfId="2" applyFont="1" applyBorder="1" applyAlignment="1" applyProtection="1">
      <alignment horizontal="right"/>
      <protection hidden="1"/>
    </xf>
    <xf numFmtId="49" fontId="3" fillId="0" borderId="0" xfId="2" applyNumberFormat="1" applyFont="1" applyAlignment="1" applyProtection="1">
      <alignment vertical="center"/>
      <protection hidden="1"/>
    </xf>
    <xf numFmtId="49" fontId="7" fillId="0" borderId="7" xfId="2" applyNumberFormat="1" applyFont="1" applyBorder="1" applyProtection="1">
      <protection hidden="1"/>
    </xf>
    <xf numFmtId="49" fontId="7" fillId="0" borderId="0" xfId="2" applyNumberFormat="1" applyFont="1" applyProtection="1">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49" fontId="3" fillId="0" borderId="7" xfId="2" applyNumberFormat="1" applyFont="1" applyBorder="1" applyProtection="1">
      <protection hidden="1"/>
    </xf>
    <xf numFmtId="49" fontId="3" fillId="0" borderId="0" xfId="2" applyNumberFormat="1" applyFont="1" applyProtection="1">
      <protection hidden="1"/>
    </xf>
    <xf numFmtId="16" fontId="7" fillId="0" borderId="16" xfId="2" applyNumberFormat="1" applyFont="1" applyBorder="1" applyAlignment="1" applyProtection="1">
      <alignment horizontal="center" vertical="center" wrapText="1"/>
      <protection hidden="1"/>
    </xf>
    <xf numFmtId="16" fontId="7" fillId="0" borderId="32" xfId="2" applyNumberFormat="1" applyFont="1" applyBorder="1" applyAlignment="1" applyProtection="1">
      <alignment horizontal="center" vertical="center" wrapText="1"/>
      <protection hidden="1"/>
    </xf>
    <xf numFmtId="16" fontId="7" fillId="0" borderId="15" xfId="2" applyNumberFormat="1" applyFont="1" applyBorder="1" applyAlignment="1" applyProtection="1">
      <alignment horizontal="center" vertical="center" wrapText="1"/>
      <protection hidden="1"/>
    </xf>
    <xf numFmtId="0" fontId="7" fillId="3" borderId="68" xfId="2" applyFont="1" applyFill="1" applyBorder="1" applyAlignment="1" applyProtection="1">
      <alignment horizontal="center" vertical="center" wrapText="1"/>
      <protection hidden="1"/>
    </xf>
    <xf numFmtId="0" fontId="7" fillId="0" borderId="15" xfId="2" applyFont="1" applyBorder="1" applyAlignment="1" applyProtection="1">
      <alignment horizontal="center" vertical="center" wrapText="1"/>
      <protection hidden="1"/>
    </xf>
    <xf numFmtId="0" fontId="3" fillId="0" borderId="16"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hidden="1"/>
    </xf>
    <xf numFmtId="44" fontId="3" fillId="0" borderId="15" xfId="1" applyFont="1" applyFill="1" applyBorder="1" applyAlignment="1" applyProtection="1">
      <alignment horizontal="center" vertical="center" wrapText="1"/>
      <protection hidden="1"/>
    </xf>
    <xf numFmtId="0" fontId="3" fillId="3" borderId="0" xfId="2" applyFont="1" applyFill="1" applyAlignment="1" applyProtection="1">
      <alignment horizontal="center" wrapText="1"/>
      <protection hidden="1"/>
    </xf>
    <xf numFmtId="0" fontId="63" fillId="0" borderId="7" xfId="2" applyFont="1" applyBorder="1" applyAlignment="1" applyProtection="1">
      <alignment vertical="center" wrapText="1"/>
      <protection hidden="1"/>
    </xf>
    <xf numFmtId="0" fontId="63" fillId="0" borderId="0" xfId="2" applyFont="1" applyAlignment="1" applyProtection="1">
      <alignment vertical="center" wrapText="1"/>
      <protection hidden="1"/>
    </xf>
    <xf numFmtId="0" fontId="7" fillId="0" borderId="0" xfId="2" applyFont="1" applyAlignment="1" applyProtection="1">
      <alignment horizontal="center" wrapText="1"/>
      <protection hidden="1"/>
    </xf>
    <xf numFmtId="44" fontId="7" fillId="0" borderId="0" xfId="1" applyFont="1" applyBorder="1" applyAlignment="1" applyProtection="1">
      <alignment horizontal="center"/>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7" fillId="0" borderId="7" xfId="2" applyFont="1" applyBorder="1" applyAlignment="1" applyProtection="1">
      <alignment horizontal="center" vertical="center"/>
      <protection hidden="1"/>
    </xf>
    <xf numFmtId="0" fontId="7" fillId="0" borderId="0" xfId="2" applyFont="1" applyAlignment="1" applyProtection="1">
      <alignment horizontal="left" vertical="center"/>
      <protection hidden="1"/>
    </xf>
    <xf numFmtId="0" fontId="7" fillId="0" borderId="9" xfId="2" applyFont="1" applyBorder="1" applyAlignment="1" applyProtection="1">
      <alignment vertical="center"/>
      <protection hidden="1"/>
    </xf>
    <xf numFmtId="0" fontId="7" fillId="0" borderId="9" xfId="2" applyFont="1" applyBorder="1" applyAlignment="1" applyProtection="1">
      <alignment horizontal="right" vertical="center"/>
      <protection hidden="1"/>
    </xf>
    <xf numFmtId="0" fontId="7" fillId="0" borderId="9" xfId="2" applyFont="1" applyBorder="1" applyAlignment="1" applyProtection="1">
      <alignment horizontal="left" vertical="center"/>
      <protection hidden="1"/>
    </xf>
    <xf numFmtId="0" fontId="3" fillId="0" borderId="9" xfId="2" applyFont="1" applyBorder="1" applyAlignment="1" applyProtection="1">
      <alignment horizontal="left" vertical="center"/>
      <protection hidden="1"/>
    </xf>
    <xf numFmtId="0" fontId="64" fillId="0" borderId="0" xfId="2" applyFont="1" applyProtection="1">
      <protection hidden="1"/>
    </xf>
    <xf numFmtId="0" fontId="7" fillId="0" borderId="14" xfId="2" applyFont="1" applyBorder="1" applyAlignment="1" applyProtection="1">
      <alignment horizontal="center" vertical="center" wrapText="1"/>
      <protection hidden="1"/>
    </xf>
    <xf numFmtId="0" fontId="3" fillId="0" borderId="0" xfId="2" applyFont="1" applyAlignment="1" applyProtection="1">
      <alignment horizontal="center"/>
      <protection hidden="1"/>
    </xf>
    <xf numFmtId="0" fontId="3" fillId="0" borderId="0" xfId="2" quotePrefix="1" applyFont="1" applyAlignment="1" applyProtection="1">
      <alignment horizontal="left" wrapText="1"/>
      <protection hidden="1"/>
    </xf>
    <xf numFmtId="0" fontId="3" fillId="0" borderId="0" xfId="2" applyFont="1" applyAlignment="1" applyProtection="1">
      <alignment horizontal="left" wrapText="1"/>
      <protection hidden="1"/>
    </xf>
    <xf numFmtId="44" fontId="3" fillId="0" borderId="17" xfId="1" applyFont="1" applyBorder="1" applyAlignment="1" applyProtection="1">
      <alignment horizontal="center" wrapText="1"/>
      <protection hidden="1"/>
    </xf>
    <xf numFmtId="44" fontId="3" fillId="0" borderId="14" xfId="2" applyNumberFormat="1" applyFont="1" applyBorder="1" applyAlignment="1" applyProtection="1">
      <alignment horizontal="center" wrapText="1"/>
      <protection hidden="1"/>
    </xf>
    <xf numFmtId="44" fontId="11" fillId="0" borderId="11" xfId="2" applyNumberFormat="1" applyFont="1" applyBorder="1" applyAlignment="1" applyProtection="1">
      <alignment horizontal="center" wrapText="1"/>
      <protection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10" fillId="2" borderId="7" xfId="2" applyFont="1" applyFill="1" applyBorder="1" applyAlignment="1" applyProtection="1">
      <alignment vertical="center"/>
      <protection hidden="1"/>
    </xf>
    <xf numFmtId="0" fontId="10" fillId="2" borderId="0" xfId="2" applyFont="1" applyFill="1" applyAlignment="1" applyProtection="1">
      <alignment vertical="center"/>
      <protection hidden="1"/>
    </xf>
    <xf numFmtId="14" fontId="6" fillId="2" borderId="0" xfId="2" applyNumberFormat="1" applyFont="1" applyFill="1" applyAlignment="1" applyProtection="1">
      <alignment vertical="center"/>
      <protection hidden="1"/>
    </xf>
    <xf numFmtId="0" fontId="9" fillId="2" borderId="0" xfId="2" applyFont="1" applyFill="1" applyAlignment="1" applyProtection="1">
      <alignment horizontal="center" vertical="center"/>
      <protection hidden="1"/>
    </xf>
    <xf numFmtId="0" fontId="12" fillId="0" borderId="16" xfId="2" applyBorder="1" applyAlignment="1" applyProtection="1">
      <alignment horizontal="center" wrapText="1"/>
      <protection locked="0" hidden="1"/>
    </xf>
    <xf numFmtId="168" fontId="3" fillId="0" borderId="15" xfId="1" applyNumberFormat="1" applyFont="1" applyFill="1" applyBorder="1" applyAlignment="1" applyProtection="1">
      <alignment horizontal="center" vertical="center"/>
      <protection hidden="1"/>
    </xf>
    <xf numFmtId="164" fontId="3" fillId="0" borderId="14" xfId="1" applyNumberFormat="1" applyFont="1" applyBorder="1" applyAlignment="1" applyProtection="1">
      <alignment horizontal="center" vertical="center"/>
      <protection hidden="1"/>
    </xf>
    <xf numFmtId="164" fontId="14" fillId="2" borderId="0" xfId="2" applyNumberFormat="1" applyFont="1" applyFill="1" applyAlignment="1" applyProtection="1">
      <alignment horizontal="center" vertical="center"/>
      <protection hidden="1"/>
    </xf>
    <xf numFmtId="169" fontId="3" fillId="0" borderId="15" xfId="1" applyNumberFormat="1" applyFont="1" applyFill="1" applyBorder="1" applyAlignment="1" applyProtection="1">
      <alignment horizontal="center" vertical="center"/>
      <protection hidden="1"/>
    </xf>
    <xf numFmtId="168" fontId="3" fillId="0" borderId="15" xfId="2" applyNumberFormat="1" applyFont="1" applyBorder="1" applyAlignment="1" applyProtection="1">
      <alignment horizontal="center" vertical="center" wrapText="1"/>
      <protection hidden="1"/>
    </xf>
    <xf numFmtId="168" fontId="3" fillId="3" borderId="15" xfId="2" applyNumberFormat="1" applyFont="1" applyFill="1" applyBorder="1" applyAlignment="1" applyProtection="1">
      <alignment horizontal="center" vertical="center" wrapText="1"/>
      <protection hidden="1"/>
    </xf>
    <xf numFmtId="0" fontId="7" fillId="0" borderId="7" xfId="2" applyFont="1" applyBorder="1" applyAlignment="1" applyProtection="1">
      <alignment vertical="center" wrapText="1"/>
      <protection hidden="1"/>
    </xf>
    <xf numFmtId="164" fontId="3" fillId="0" borderId="17" xfId="2" applyNumberFormat="1" applyFont="1" applyBorder="1" applyAlignment="1" applyProtection="1">
      <alignment horizontal="center" vertical="center"/>
      <protection hidden="1"/>
    </xf>
    <xf numFmtId="164" fontId="3" fillId="0" borderId="14" xfId="2" applyNumberFormat="1" applyFont="1" applyBorder="1" applyAlignment="1" applyProtection="1">
      <alignment horizontal="center" vertical="center"/>
      <protection hidden="1"/>
    </xf>
    <xf numFmtId="164" fontId="3" fillId="0" borderId="11" xfId="2" applyNumberFormat="1" applyFont="1" applyBorder="1" applyAlignment="1" applyProtection="1">
      <alignment horizontal="center" vertical="center"/>
      <protection hidden="1"/>
    </xf>
    <xf numFmtId="49" fontId="11" fillId="0" borderId="0" xfId="2" applyNumberFormat="1" applyFont="1" applyAlignment="1" applyProtection="1">
      <alignment horizontal="center" vertical="center" wrapText="1"/>
      <protection hidden="1"/>
    </xf>
    <xf numFmtId="49" fontId="3" fillId="0" borderId="0" xfId="2" applyNumberFormat="1" applyFont="1" applyAlignment="1" applyProtection="1">
      <alignment horizontal="center" vertical="center"/>
      <protection hidden="1"/>
    </xf>
    <xf numFmtId="49" fontId="7" fillId="0" borderId="0" xfId="2" applyNumberFormat="1" applyFont="1" applyAlignment="1" applyProtection="1">
      <alignment horizontal="center" vertical="center"/>
      <protection hidden="1"/>
    </xf>
    <xf numFmtId="49" fontId="7" fillId="0" borderId="36" xfId="2" applyNumberFormat="1" applyFont="1" applyBorder="1" applyAlignment="1" applyProtection="1">
      <alignment horizontal="center" vertical="center"/>
      <protection locked="0" hidden="1"/>
    </xf>
    <xf numFmtId="49" fontId="7" fillId="0" borderId="37" xfId="2" applyNumberFormat="1" applyFont="1" applyBorder="1" applyAlignment="1" applyProtection="1">
      <alignment horizontal="center" vertical="center"/>
      <protection locked="0" hidden="1"/>
    </xf>
    <xf numFmtId="49" fontId="7" fillId="0" borderId="38" xfId="2" applyNumberFormat="1" applyFont="1" applyBorder="1" applyAlignment="1" applyProtection="1">
      <alignment horizontal="center" vertical="center"/>
      <protection locked="0" hidden="1"/>
    </xf>
    <xf numFmtId="0" fontId="7" fillId="0" borderId="39" xfId="2" applyFont="1" applyBorder="1" applyAlignment="1" applyProtection="1">
      <alignment horizontal="center" vertical="center"/>
      <protection locked="0" hidden="1"/>
    </xf>
    <xf numFmtId="0" fontId="7" fillId="0" borderId="40" xfId="2" applyFont="1" applyBorder="1" applyAlignment="1" applyProtection="1">
      <alignment horizontal="center" vertical="center"/>
      <protection locked="0" hidden="1"/>
    </xf>
    <xf numFmtId="0" fontId="7" fillId="0" borderId="41" xfId="2" applyFont="1" applyBorder="1" applyAlignment="1" applyProtection="1">
      <alignment horizontal="center" vertical="center"/>
      <protection locked="0" hidden="1"/>
    </xf>
    <xf numFmtId="0" fontId="7" fillId="0" borderId="42" xfId="2" applyFont="1" applyBorder="1" applyAlignment="1" applyProtection="1">
      <alignment horizontal="center" vertical="center"/>
      <protection locked="0" hidden="1"/>
    </xf>
    <xf numFmtId="0" fontId="7" fillId="0" borderId="43" xfId="2" applyFont="1" applyBorder="1" applyAlignment="1" applyProtection="1">
      <alignment horizontal="center" vertical="center"/>
      <protection locked="0" hidden="1"/>
    </xf>
    <xf numFmtId="0" fontId="7" fillId="0" borderId="44" xfId="2" applyFont="1" applyBorder="1" applyAlignment="1" applyProtection="1">
      <alignment horizontal="center" vertical="center"/>
      <protection locked="0" hidden="1"/>
    </xf>
    <xf numFmtId="0" fontId="7" fillId="0" borderId="45" xfId="2" applyFont="1" applyBorder="1" applyAlignment="1" applyProtection="1">
      <alignment horizontal="center" vertical="center"/>
      <protection locked="0" hidden="1"/>
    </xf>
    <xf numFmtId="0" fontId="7" fillId="0" borderId="46" xfId="2" applyFont="1" applyBorder="1" applyAlignment="1" applyProtection="1">
      <alignment horizontal="center" vertical="center"/>
      <protection locked="0" hidden="1"/>
    </xf>
    <xf numFmtId="0" fontId="7" fillId="0" borderId="47" xfId="2" applyFont="1" applyBorder="1" applyAlignment="1" applyProtection="1">
      <alignment horizontal="center" vertical="center"/>
      <protection locked="0" hidden="1"/>
    </xf>
    <xf numFmtId="49" fontId="7" fillId="0" borderId="39" xfId="2" applyNumberFormat="1" applyFont="1" applyBorder="1" applyAlignment="1" applyProtection="1">
      <alignment horizontal="center" vertical="center"/>
      <protection locked="0" hidden="1"/>
    </xf>
    <xf numFmtId="49" fontId="7" fillId="0" borderId="40" xfId="2" applyNumberFormat="1" applyFont="1" applyBorder="1" applyAlignment="1" applyProtection="1">
      <alignment horizontal="center" vertical="center"/>
      <protection locked="0" hidden="1"/>
    </xf>
    <xf numFmtId="49" fontId="7" fillId="0" borderId="41" xfId="2" applyNumberFormat="1" applyFont="1" applyBorder="1" applyAlignment="1" applyProtection="1">
      <alignment horizontal="center" vertical="center"/>
      <protection locked="0" hidden="1"/>
    </xf>
    <xf numFmtId="49" fontId="11" fillId="0" borderId="0" xfId="2" applyNumberFormat="1" applyFont="1" applyAlignment="1" applyProtection="1">
      <alignment horizontal="center" vertical="center"/>
      <protection hidden="1"/>
    </xf>
    <xf numFmtId="49" fontId="7" fillId="0" borderId="42" xfId="2" applyNumberFormat="1" applyFont="1" applyBorder="1" applyAlignment="1" applyProtection="1">
      <alignment horizontal="center" vertical="center"/>
      <protection locked="0" hidden="1"/>
    </xf>
    <xf numFmtId="49" fontId="7" fillId="0" borderId="43" xfId="2" applyNumberFormat="1" applyFont="1" applyBorder="1" applyAlignment="1" applyProtection="1">
      <alignment horizontal="center" vertical="center"/>
      <protection locked="0" hidden="1"/>
    </xf>
    <xf numFmtId="49" fontId="7" fillId="0" borderId="44" xfId="2" applyNumberFormat="1" applyFont="1" applyBorder="1" applyAlignment="1" applyProtection="1">
      <alignment horizontal="center" vertical="center"/>
      <protection locked="0" hidden="1"/>
    </xf>
    <xf numFmtId="0" fontId="10" fillId="0" borderId="7" xfId="2" applyFont="1" applyBorder="1" applyAlignment="1" applyProtection="1">
      <alignment vertical="center"/>
      <protection hidden="1"/>
    </xf>
    <xf numFmtId="0" fontId="10" fillId="0" borderId="0" xfId="2" applyFont="1" applyAlignment="1" applyProtection="1">
      <alignment vertical="center"/>
      <protection hidden="1"/>
    </xf>
    <xf numFmtId="14" fontId="6" fillId="0" borderId="0" xfId="2" applyNumberFormat="1" applyFont="1" applyAlignment="1" applyProtection="1">
      <alignment vertical="center"/>
      <protection hidden="1"/>
    </xf>
    <xf numFmtId="0" fontId="12" fillId="0" borderId="16" xfId="2" applyBorder="1" applyAlignment="1" applyProtection="1">
      <alignment horizontal="center" vertical="center" wrapText="1"/>
      <protection locked="0" hidden="1"/>
    </xf>
    <xf numFmtId="0" fontId="9" fillId="0" borderId="7" xfId="2" applyFont="1" applyBorder="1" applyAlignment="1" applyProtection="1">
      <alignment horizontal="center" vertical="center"/>
      <protection hidden="1"/>
    </xf>
    <xf numFmtId="0" fontId="9" fillId="0" borderId="0" xfId="2" applyFont="1" applyAlignment="1" applyProtection="1">
      <alignment horizontal="center" vertical="center"/>
      <protection hidden="1"/>
    </xf>
    <xf numFmtId="0" fontId="7" fillId="0" borderId="66" xfId="2" applyFont="1" applyBorder="1" applyAlignment="1" applyProtection="1">
      <alignment horizontal="center" vertical="center"/>
      <protection hidden="1"/>
    </xf>
    <xf numFmtId="0" fontId="7" fillId="0" borderId="52" xfId="2" applyFont="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protection hidden="1"/>
    </xf>
    <xf numFmtId="168" fontId="3" fillId="0" borderId="15" xfId="1" applyNumberFormat="1" applyFont="1" applyFill="1" applyBorder="1" applyAlignment="1" applyProtection="1">
      <alignment horizontal="center" vertical="center" wrapText="1"/>
      <protection hidden="1"/>
    </xf>
    <xf numFmtId="168" fontId="3" fillId="0" borderId="68" xfId="1" applyNumberFormat="1" applyFont="1" applyFill="1" applyBorder="1" applyAlignment="1" applyProtection="1">
      <alignment horizontal="center" vertical="center"/>
      <protection hidden="1"/>
    </xf>
    <xf numFmtId="168" fontId="3" fillId="0" borderId="68" xfId="1" applyNumberFormat="1" applyFont="1" applyFill="1" applyBorder="1" applyAlignment="1" applyProtection="1">
      <alignment horizontal="center" vertical="center" wrapText="1"/>
      <protection hidden="1"/>
    </xf>
    <xf numFmtId="0" fontId="7" fillId="0" borderId="14" xfId="2" applyFont="1" applyBorder="1" applyAlignment="1" applyProtection="1">
      <alignment horizontal="center" vertical="center"/>
      <protection hidden="1"/>
    </xf>
    <xf numFmtId="167" fontId="11" fillId="0" borderId="17" xfId="2" applyNumberFormat="1" applyFont="1" applyBorder="1" applyAlignment="1" applyProtection="1">
      <alignment vertical="center" wrapText="1"/>
      <protection hidden="1"/>
    </xf>
    <xf numFmtId="0" fontId="11" fillId="0" borderId="7" xfId="2" applyFont="1" applyBorder="1" applyAlignment="1" applyProtection="1">
      <alignment horizontal="center" vertical="center" wrapText="1"/>
      <protection hidden="1"/>
    </xf>
    <xf numFmtId="167" fontId="11" fillId="0" borderId="14" xfId="2" applyNumberFormat="1" applyFont="1" applyBorder="1" applyAlignment="1" applyProtection="1">
      <alignment vertical="center" wrapText="1"/>
      <protection hidden="1"/>
    </xf>
    <xf numFmtId="167" fontId="11" fillId="0" borderId="11" xfId="2" applyNumberFormat="1" applyFont="1" applyBorder="1" applyAlignment="1" applyProtection="1">
      <alignment vertical="center" wrapText="1"/>
      <protection hidden="1"/>
    </xf>
    <xf numFmtId="170" fontId="9" fillId="0" borderId="0" xfId="1" applyNumberFormat="1" applyFont="1" applyFill="1" applyBorder="1" applyAlignment="1" applyProtection="1">
      <alignment horizontal="center" vertical="center" wrapText="1"/>
      <protection hidden="1"/>
    </xf>
    <xf numFmtId="167" fontId="11" fillId="0" borderId="0" xfId="2" applyNumberFormat="1" applyFont="1" applyAlignment="1" applyProtection="1">
      <alignment vertical="center" wrapText="1"/>
      <protection hidden="1"/>
    </xf>
    <xf numFmtId="0" fontId="68" fillId="0" borderId="7" xfId="2" applyFont="1" applyBorder="1" applyAlignment="1" applyProtection="1">
      <alignment horizontal="center" vertical="center"/>
      <protection hidden="1"/>
    </xf>
    <xf numFmtId="0" fontId="68" fillId="0" borderId="0" xfId="2" applyFont="1" applyAlignment="1" applyProtection="1">
      <alignment horizontal="center" vertical="center"/>
      <protection hidden="1"/>
    </xf>
    <xf numFmtId="0" fontId="70" fillId="9" borderId="0" xfId="2" applyFont="1" applyFill="1" applyAlignment="1" applyProtection="1">
      <alignment horizontal="right" wrapText="1"/>
      <protection hidden="1"/>
    </xf>
    <xf numFmtId="0" fontId="12" fillId="9" borderId="0" xfId="2" applyFill="1" applyProtection="1">
      <protection hidden="1"/>
    </xf>
    <xf numFmtId="0" fontId="71" fillId="9" borderId="0" xfId="2" applyFont="1" applyFill="1" applyAlignment="1" applyProtection="1">
      <alignment wrapText="1"/>
      <protection hidden="1"/>
    </xf>
    <xf numFmtId="14" fontId="18" fillId="0" borderId="0" xfId="0" applyNumberFormat="1" applyFont="1" applyAlignment="1" applyProtection="1">
      <alignment vertical="center"/>
      <protection hidden="1"/>
    </xf>
    <xf numFmtId="0" fontId="18" fillId="0" borderId="8" xfId="0" applyFont="1" applyBorder="1" applyAlignment="1" applyProtection="1">
      <alignment vertical="center"/>
      <protection hidden="1"/>
    </xf>
    <xf numFmtId="0" fontId="13" fillId="0" borderId="7" xfId="2" applyFont="1" applyBorder="1" applyAlignment="1" applyProtection="1">
      <alignment horizontal="left" vertical="center" wrapText="1"/>
      <protection hidden="1"/>
    </xf>
    <xf numFmtId="0" fontId="13" fillId="0" borderId="0" xfId="2" applyFont="1" applyAlignment="1" applyProtection="1">
      <alignment horizontal="left" vertical="center" wrapText="1"/>
      <protection hidden="1"/>
    </xf>
    <xf numFmtId="0" fontId="9" fillId="2" borderId="0" xfId="2" applyFont="1" applyFill="1" applyAlignment="1" applyProtection="1">
      <alignment horizontal="left" vertical="center"/>
      <protection hidden="1"/>
    </xf>
    <xf numFmtId="0" fontId="22" fillId="0" borderId="0" xfId="2" applyFont="1" applyProtection="1">
      <protection hidden="1"/>
    </xf>
    <xf numFmtId="0" fontId="3" fillId="0" borderId="14" xfId="2" applyFont="1" applyBorder="1" applyAlignment="1" applyProtection="1">
      <alignment horizontal="center" vertical="center"/>
      <protection locked="0" hidden="1"/>
    </xf>
    <xf numFmtId="44" fontId="3" fillId="0" borderId="68" xfId="1" applyFont="1" applyBorder="1" applyAlignment="1" applyProtection="1">
      <alignment horizontal="center" vertical="center"/>
      <protection hidden="1"/>
    </xf>
    <xf numFmtId="44" fontId="40" fillId="0" borderId="65" xfId="1" applyFont="1" applyFill="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7" fillId="0" borderId="0" xfId="2" applyFont="1" applyProtection="1">
      <protection hidden="1"/>
    </xf>
    <xf numFmtId="44" fontId="3" fillId="0" borderId="17" xfId="2" applyNumberFormat="1" applyFont="1" applyBorder="1" applyAlignment="1" applyProtection="1">
      <alignment wrapText="1"/>
      <protection hidden="1"/>
    </xf>
    <xf numFmtId="44" fontId="3" fillId="0" borderId="14" xfId="2" applyNumberFormat="1" applyFont="1" applyBorder="1" applyAlignment="1" applyProtection="1">
      <alignment wrapText="1"/>
      <protection hidden="1"/>
    </xf>
    <xf numFmtId="44" fontId="3" fillId="0" borderId="11" xfId="2" applyNumberFormat="1" applyFont="1" applyBorder="1" applyAlignment="1" applyProtection="1">
      <alignment wrapText="1"/>
      <protection hidden="1"/>
    </xf>
    <xf numFmtId="0" fontId="3" fillId="0" borderId="7" xfId="2" applyFont="1" applyBorder="1" applyAlignment="1" applyProtection="1">
      <alignment horizontal="center" vertical="center" wrapText="1"/>
      <protection hidden="1"/>
    </xf>
    <xf numFmtId="44" fontId="3" fillId="0" borderId="0" xfId="1" applyFont="1" applyBorder="1" applyAlignment="1" applyProtection="1">
      <alignment horizontal="center" vertical="center"/>
      <protection hidden="1"/>
    </xf>
    <xf numFmtId="0" fontId="74" fillId="0" borderId="7" xfId="2" applyFont="1" applyBorder="1" applyAlignment="1" applyProtection="1">
      <alignment horizontal="center" vertical="center" wrapText="1"/>
      <protection hidden="1"/>
    </xf>
    <xf numFmtId="0" fontId="74" fillId="0" borderId="0" xfId="2" applyFont="1" applyAlignment="1" applyProtection="1">
      <alignment horizontal="center" vertical="center" wrapText="1"/>
      <protection hidden="1"/>
    </xf>
    <xf numFmtId="0" fontId="9" fillId="0" borderId="7" xfId="2" applyFont="1" applyBorder="1" applyAlignment="1" applyProtection="1">
      <alignment horizontal="center" vertical="top" wrapText="1"/>
      <protection hidden="1"/>
    </xf>
    <xf numFmtId="0" fontId="9" fillId="0" borderId="0" xfId="2" applyFont="1" applyAlignment="1" applyProtection="1">
      <alignment horizontal="center" vertical="top" wrapText="1"/>
      <protection hidden="1"/>
    </xf>
    <xf numFmtId="0" fontId="12" fillId="0" borderId="0" xfId="2"/>
    <xf numFmtId="0" fontId="7" fillId="0" borderId="0" xfId="2" applyFont="1" applyAlignment="1" applyProtection="1">
      <alignment vertical="top" wrapText="1"/>
      <protection hidden="1"/>
    </xf>
    <xf numFmtId="0" fontId="75" fillId="0" borderId="0" xfId="2" applyFont="1" applyAlignment="1" applyProtection="1">
      <alignment vertical="center"/>
      <protection hidden="1"/>
    </xf>
    <xf numFmtId="0" fontId="9" fillId="0" borderId="7" xfId="2" applyFont="1" applyBorder="1" applyAlignment="1" applyProtection="1">
      <alignment horizontal="center" vertical="center" wrapText="1"/>
      <protection hidden="1"/>
    </xf>
    <xf numFmtId="0" fontId="9" fillId="0" borderId="0" xfId="2" applyFont="1" applyAlignment="1" applyProtection="1">
      <alignment horizontal="center" vertical="center" wrapText="1"/>
      <protection hidden="1"/>
    </xf>
    <xf numFmtId="0" fontId="18" fillId="0" borderId="66" xfId="2" applyFont="1" applyBorder="1" applyAlignment="1" applyProtection="1">
      <alignment horizontal="center" vertical="center"/>
      <protection hidden="1"/>
    </xf>
    <xf numFmtId="0" fontId="54" fillId="0" borderId="16" xfId="2" applyFont="1" applyBorder="1" applyAlignment="1" applyProtection="1">
      <alignment horizontal="center" vertical="center"/>
      <protection locked="0" hidden="1"/>
    </xf>
    <xf numFmtId="166" fontId="3" fillId="0" borderId="15" xfId="2" applyNumberFormat="1" applyFont="1" applyBorder="1" applyAlignment="1" applyProtection="1">
      <alignment horizontal="justify" vertical="center"/>
      <protection hidden="1"/>
    </xf>
    <xf numFmtId="0" fontId="54" fillId="0" borderId="67" xfId="2" applyFont="1" applyBorder="1" applyAlignment="1" applyProtection="1">
      <alignment horizontal="center" vertical="center"/>
      <protection locked="0" hidden="1"/>
    </xf>
    <xf numFmtId="166" fontId="3" fillId="0" borderId="68" xfId="2" applyNumberFormat="1" applyFont="1" applyBorder="1" applyAlignment="1" applyProtection="1">
      <alignment horizontal="justify" vertical="center"/>
      <protection hidden="1"/>
    </xf>
    <xf numFmtId="44" fontId="3" fillId="0" borderId="65" xfId="1" applyFont="1" applyBorder="1" applyAlignment="1" applyProtection="1">
      <alignment horizontal="center" vertical="center" wrapText="1"/>
      <protection hidden="1"/>
    </xf>
    <xf numFmtId="0" fontId="31" fillId="2" borderId="7" xfId="2" applyFont="1" applyFill="1" applyBorder="1" applyAlignment="1" applyProtection="1">
      <alignment horizontal="center" vertical="center"/>
      <protection hidden="1"/>
    </xf>
    <xf numFmtId="44" fontId="6" fillId="2" borderId="0" xfId="2" applyNumberFormat="1" applyFont="1" applyFill="1" applyAlignment="1" applyProtection="1">
      <alignment horizontal="center" vertical="center"/>
      <protection hidden="1"/>
    </xf>
    <xf numFmtId="166" fontId="3" fillId="0" borderId="52" xfId="2" applyNumberFormat="1" applyFont="1" applyBorder="1" applyAlignment="1" applyProtection="1">
      <alignment horizontal="justify" vertical="center"/>
      <protection hidden="1"/>
    </xf>
    <xf numFmtId="44" fontId="3" fillId="0" borderId="63" xfId="1" applyFont="1" applyBorder="1" applyAlignment="1" applyProtection="1">
      <alignment horizontal="center" vertical="center" wrapText="1"/>
      <protection hidden="1"/>
    </xf>
    <xf numFmtId="0" fontId="18" fillId="0" borderId="16" xfId="2" applyFont="1" applyBorder="1" applyAlignment="1" applyProtection="1">
      <alignment horizontal="center" vertical="center"/>
      <protection hidden="1"/>
    </xf>
    <xf numFmtId="44" fontId="3" fillId="0" borderId="65" xfId="2" applyNumberFormat="1" applyFont="1" applyBorder="1" applyAlignment="1" applyProtection="1">
      <alignment horizontal="center" vertical="center" wrapText="1"/>
      <protection hidden="1"/>
    </xf>
    <xf numFmtId="167" fontId="3" fillId="0" borderId="0" xfId="2" applyNumberFormat="1" applyFont="1" applyAlignment="1" applyProtection="1">
      <alignment vertical="center" wrapText="1"/>
      <protection hidden="1"/>
    </xf>
    <xf numFmtId="0" fontId="55" fillId="0" borderId="0" xfId="2" applyFont="1" applyAlignment="1" applyProtection="1">
      <alignment wrapText="1"/>
      <protection hidden="1"/>
    </xf>
    <xf numFmtId="0" fontId="56" fillId="0" borderId="0" xfId="2" applyFont="1" applyAlignment="1" applyProtection="1">
      <alignment vertical="center"/>
      <protection hidden="1"/>
    </xf>
    <xf numFmtId="44" fontId="3" fillId="0" borderId="0" xfId="2" applyNumberFormat="1" applyFont="1" applyAlignment="1" applyProtection="1">
      <alignment vertical="center" wrapText="1"/>
      <protection hidden="1"/>
    </xf>
    <xf numFmtId="0" fontId="15" fillId="0" borderId="0" xfId="2" applyFont="1" applyAlignment="1" applyProtection="1">
      <alignment vertical="center"/>
      <protection hidden="1"/>
    </xf>
    <xf numFmtId="0" fontId="7" fillId="0" borderId="7" xfId="0" applyFont="1" applyBorder="1" applyAlignment="1" applyProtection="1">
      <alignment horizontal="center" vertical="center"/>
      <protection hidden="1"/>
    </xf>
    <xf numFmtId="0" fontId="15" fillId="0" borderId="0" xfId="0" applyFont="1" applyAlignment="1" applyProtection="1">
      <alignment vertical="center"/>
      <protection hidden="1"/>
    </xf>
    <xf numFmtId="0" fontId="7" fillId="0" borderId="9" xfId="2" applyFont="1" applyBorder="1" applyAlignment="1" applyProtection="1">
      <alignment vertical="center" wrapText="1"/>
      <protection hidden="1"/>
    </xf>
    <xf numFmtId="44" fontId="3" fillId="0" borderId="17" xfId="1" applyFont="1" applyBorder="1" applyAlignment="1" applyProtection="1">
      <alignment horizontal="center"/>
      <protection hidden="1"/>
    </xf>
    <xf numFmtId="44" fontId="3" fillId="0" borderId="14" xfId="1" applyFont="1" applyBorder="1" applyAlignment="1" applyProtection="1">
      <alignment horizontal="center"/>
      <protection hidden="1"/>
    </xf>
    <xf numFmtId="44" fontId="7" fillId="0" borderId="11" xfId="1" applyFont="1" applyBorder="1" applyAlignment="1" applyProtection="1">
      <alignment horizontal="center"/>
      <protection hidden="1"/>
    </xf>
    <xf numFmtId="0" fontId="15" fillId="0" borderId="7" xfId="2" applyFont="1" applyBorder="1" applyAlignment="1" applyProtection="1">
      <alignment horizontal="left" vertical="center"/>
      <protection hidden="1"/>
    </xf>
    <xf numFmtId="0" fontId="2" fillId="0" borderId="0" xfId="0" applyFont="1" applyAlignment="1">
      <alignment vertical="center"/>
    </xf>
    <xf numFmtId="0" fontId="2" fillId="0" borderId="8" xfId="0" applyFont="1" applyBorder="1" applyAlignment="1">
      <alignment vertical="center"/>
    </xf>
    <xf numFmtId="49" fontId="11" fillId="0" borderId="7" xfId="2" applyNumberFormat="1" applyFont="1" applyBorder="1" applyAlignment="1" applyProtection="1">
      <alignment horizontal="center" vertical="center" wrapText="1"/>
      <protection hidden="1"/>
    </xf>
    <xf numFmtId="0" fontId="7" fillId="0" borderId="19" xfId="0" applyFont="1" applyBorder="1" applyAlignment="1" applyProtection="1">
      <alignment horizontal="center" vertical="center"/>
      <protection hidden="1"/>
    </xf>
    <xf numFmtId="0" fontId="7" fillId="0" borderId="17" xfId="0" applyFont="1" applyBorder="1" applyAlignment="1" applyProtection="1">
      <alignment vertical="center"/>
      <protection hidden="1"/>
    </xf>
    <xf numFmtId="0" fontId="7" fillId="0" borderId="58" xfId="0" applyFont="1" applyBorder="1" applyAlignment="1" applyProtection="1">
      <alignment vertical="center"/>
      <protection hidden="1"/>
    </xf>
    <xf numFmtId="0" fontId="7" fillId="0" borderId="59" xfId="0" applyFont="1" applyBorder="1" applyAlignment="1" applyProtection="1">
      <alignment vertical="center"/>
      <protection hidden="1"/>
    </xf>
    <xf numFmtId="49" fontId="3" fillId="0" borderId="7" xfId="2" applyNumberFormat="1" applyFont="1" applyBorder="1" applyAlignment="1" applyProtection="1">
      <alignment horizontal="center" vertical="center"/>
      <protection hidden="1"/>
    </xf>
    <xf numFmtId="49" fontId="11" fillId="0" borderId="7" xfId="2" applyNumberFormat="1" applyFont="1" applyBorder="1" applyAlignment="1" applyProtection="1">
      <alignment horizontal="center" vertical="center"/>
      <protection hidden="1"/>
    </xf>
    <xf numFmtId="0" fontId="3" fillId="0" borderId="0" xfId="0" quotePrefix="1" applyFont="1" applyAlignment="1" applyProtection="1">
      <alignment vertical="center"/>
      <protection hidden="1"/>
    </xf>
    <xf numFmtId="1" fontId="3" fillId="0" borderId="0" xfId="0" quotePrefix="1" applyNumberFormat="1" applyFont="1" applyAlignment="1" applyProtection="1">
      <alignment vertical="center"/>
      <protection hidden="1"/>
    </xf>
    <xf numFmtId="1" fontId="3" fillId="0" borderId="0" xfId="2" quotePrefix="1" applyNumberFormat="1" applyFont="1" applyAlignment="1" applyProtection="1">
      <alignment vertical="center"/>
      <protection hidden="1"/>
    </xf>
    <xf numFmtId="1" fontId="15" fillId="0" borderId="0" xfId="0" quotePrefix="1" applyNumberFormat="1" applyFont="1" applyAlignment="1" applyProtection="1">
      <alignment vertical="center"/>
      <protection hidden="1"/>
    </xf>
    <xf numFmtId="0" fontId="40" fillId="0" borderId="15" xfId="0" applyFont="1" applyBorder="1" applyAlignment="1" applyProtection="1">
      <alignment vertical="center" wrapText="1"/>
      <protection hidden="1"/>
    </xf>
    <xf numFmtId="44" fontId="41" fillId="0" borderId="15" xfId="1" applyFont="1" applyFill="1" applyBorder="1" applyAlignment="1" applyProtection="1">
      <alignment horizontal="center" vertical="center" wrapText="1"/>
      <protection hidden="1"/>
    </xf>
    <xf numFmtId="49" fontId="5" fillId="0" borderId="7" xfId="3" applyNumberFormat="1" applyFont="1" applyBorder="1" applyAlignment="1" applyProtection="1">
      <alignment horizontal="center" vertical="center" wrapText="1"/>
      <protection hidden="1"/>
    </xf>
    <xf numFmtId="49" fontId="5" fillId="0" borderId="0" xfId="3" applyNumberFormat="1" applyFont="1" applyBorder="1" applyAlignment="1" applyProtection="1">
      <alignment horizontal="center" vertical="center" wrapText="1"/>
      <protection hidden="1"/>
    </xf>
    <xf numFmtId="49" fontId="5" fillId="0" borderId="0" xfId="0" applyNumberFormat="1" applyFont="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49" fontId="29" fillId="0" borderId="51" xfId="0" applyNumberFormat="1" applyFont="1" applyBorder="1" applyAlignment="1" applyProtection="1">
      <alignment horizontal="center" vertical="center" wrapText="1"/>
      <protection hidden="1"/>
    </xf>
    <xf numFmtId="49" fontId="29" fillId="0" borderId="50" xfId="0" applyNumberFormat="1" applyFont="1" applyBorder="1" applyAlignment="1" applyProtection="1">
      <alignment horizontal="center" vertical="center" wrapText="1"/>
      <protection hidden="1"/>
    </xf>
    <xf numFmtId="49" fontId="29" fillId="0" borderId="49" xfId="0" applyNumberFormat="1" applyFont="1" applyBorder="1" applyAlignment="1" applyProtection="1">
      <alignment horizontal="center" vertical="center" wrapText="1"/>
      <protection hidden="1"/>
    </xf>
    <xf numFmtId="0" fontId="6" fillId="2" borderId="7"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3" fillId="0" borderId="61" xfId="0" applyFont="1" applyBorder="1" applyAlignment="1" applyProtection="1">
      <alignment horizontal="center" vertical="center"/>
      <protection locked="0" hidden="1"/>
    </xf>
    <xf numFmtId="0" fontId="3" fillId="0" borderId="28" xfId="0" applyFont="1" applyBorder="1" applyAlignment="1" applyProtection="1">
      <alignment horizontal="center" vertical="center"/>
      <protection locked="0" hidden="1"/>
    </xf>
    <xf numFmtId="49" fontId="32" fillId="0" borderId="6" xfId="0" applyNumberFormat="1" applyFont="1" applyBorder="1" applyAlignment="1" applyProtection="1">
      <alignment horizontal="center" vertical="center" wrapText="1"/>
      <protection hidden="1"/>
    </xf>
    <xf numFmtId="49" fontId="32" fillId="0" borderId="5" xfId="0" applyNumberFormat="1" applyFont="1" applyBorder="1" applyAlignment="1" applyProtection="1">
      <alignment horizontal="center" vertical="center" wrapText="1"/>
      <protection hidden="1"/>
    </xf>
    <xf numFmtId="49" fontId="32" fillId="0" borderId="33" xfId="0" applyNumberFormat="1" applyFont="1" applyBorder="1" applyAlignment="1" applyProtection="1">
      <alignment horizontal="center" vertical="center" wrapText="1"/>
      <protection hidden="1"/>
    </xf>
    <xf numFmtId="0" fontId="35" fillId="0" borderId="15" xfId="0" applyFont="1" applyBorder="1" applyAlignment="1">
      <alignment horizontal="center" vertical="center" wrapText="1"/>
    </xf>
    <xf numFmtId="0" fontId="33" fillId="0" borderId="15" xfId="0" applyFont="1" applyBorder="1" applyAlignment="1" applyProtection="1">
      <alignment horizontal="center" vertical="center" wrapText="1"/>
      <protection hidden="1"/>
    </xf>
    <xf numFmtId="0" fontId="34" fillId="0" borderId="15" xfId="0" applyFont="1" applyBorder="1" applyAlignment="1">
      <alignment horizontal="center" vertical="center" wrapText="1"/>
    </xf>
    <xf numFmtId="0" fontId="7" fillId="3" borderId="7"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3" fillId="0" borderId="60" xfId="0" applyFont="1" applyBorder="1" applyAlignment="1" applyProtection="1">
      <alignment horizontal="right" vertical="center" wrapText="1"/>
      <protection hidden="1"/>
    </xf>
    <xf numFmtId="0" fontId="3" fillId="0" borderId="58" xfId="0" applyFont="1" applyBorder="1" applyAlignment="1" applyProtection="1">
      <alignment horizontal="right" vertical="center" wrapText="1"/>
      <protection hidden="1"/>
    </xf>
    <xf numFmtId="0" fontId="3" fillId="0" borderId="59" xfId="0" applyFont="1" applyBorder="1" applyAlignment="1" applyProtection="1">
      <alignment horizontal="right" vertical="center" wrapText="1"/>
      <protection hidden="1"/>
    </xf>
    <xf numFmtId="0" fontId="3" fillId="0" borderId="57" xfId="0" applyFont="1" applyBorder="1" applyAlignment="1" applyProtection="1">
      <alignment horizontal="right" vertical="center" wrapText="1"/>
      <protection hidden="1"/>
    </xf>
    <xf numFmtId="0" fontId="3" fillId="0" borderId="31" xfId="0" applyFont="1" applyBorder="1" applyAlignment="1" applyProtection="1">
      <alignment horizontal="right" vertical="center" wrapText="1"/>
      <protection hidden="1"/>
    </xf>
    <xf numFmtId="0" fontId="3" fillId="0" borderId="32" xfId="0" applyFont="1" applyBorder="1" applyAlignment="1" applyProtection="1">
      <alignment horizontal="right" vertical="center" wrapText="1"/>
      <protection hidden="1"/>
    </xf>
    <xf numFmtId="0" fontId="14" fillId="0" borderId="55" xfId="0" applyFont="1" applyBorder="1" applyAlignment="1" applyProtection="1">
      <alignment horizontal="right" vertical="center" wrapText="1"/>
      <protection hidden="1"/>
    </xf>
    <xf numFmtId="0" fontId="14" fillId="0" borderId="53" xfId="0" applyFont="1" applyBorder="1" applyAlignment="1" applyProtection="1">
      <alignment horizontal="right" vertical="center" wrapText="1"/>
      <protection hidden="1"/>
    </xf>
    <xf numFmtId="0" fontId="14" fillId="0" borderId="54" xfId="0" applyFont="1" applyBorder="1" applyAlignment="1" applyProtection="1">
      <alignment horizontal="right" vertical="center" wrapText="1"/>
      <protection hidden="1"/>
    </xf>
    <xf numFmtId="0" fontId="32" fillId="5" borderId="10" xfId="0" applyFont="1" applyFill="1" applyBorder="1" applyAlignment="1" applyProtection="1">
      <alignment horizontal="center" vertical="center"/>
      <protection hidden="1"/>
    </xf>
    <xf numFmtId="0" fontId="32" fillId="5" borderId="9" xfId="0" applyFont="1" applyFill="1" applyBorder="1" applyAlignment="1" applyProtection="1">
      <alignment horizontal="center" vertical="center"/>
      <protection hidden="1"/>
    </xf>
    <xf numFmtId="0" fontId="32" fillId="5" borderId="35" xfId="0" applyFont="1" applyFill="1" applyBorder="1" applyAlignment="1" applyProtection="1">
      <alignment horizontal="center" vertical="center"/>
      <protection hidden="1"/>
    </xf>
    <xf numFmtId="0" fontId="34" fillId="0" borderId="52" xfId="0" applyFont="1" applyBorder="1" applyAlignment="1">
      <alignment horizontal="center" vertical="center" wrapText="1"/>
    </xf>
    <xf numFmtId="0" fontId="35" fillId="0" borderId="52" xfId="0" applyFont="1" applyBorder="1" applyAlignment="1">
      <alignment horizontal="center" vertical="center" wrapText="1"/>
    </xf>
    <xf numFmtId="0" fontId="3" fillId="0" borderId="62" xfId="0" applyFont="1" applyBorder="1" applyAlignment="1" applyProtection="1">
      <alignment horizontal="center" vertical="center"/>
      <protection locked="0" hidden="1"/>
    </xf>
    <xf numFmtId="0" fontId="3" fillId="0" borderId="27" xfId="0" applyFont="1" applyBorder="1" applyAlignment="1" applyProtection="1">
      <alignment horizontal="center" vertical="center"/>
      <protection locked="0" hidden="1"/>
    </xf>
    <xf numFmtId="0" fontId="10" fillId="2" borderId="21" xfId="0" applyFont="1" applyFill="1" applyBorder="1" applyAlignment="1" applyProtection="1">
      <alignment horizontal="center" vertical="top" wrapText="1"/>
      <protection hidden="1"/>
    </xf>
    <xf numFmtId="0" fontId="10" fillId="2" borderId="20" xfId="0" applyFont="1" applyFill="1" applyBorder="1" applyAlignment="1" applyProtection="1">
      <alignment horizontal="center" vertical="top" wrapText="1"/>
      <protection hidden="1"/>
    </xf>
    <xf numFmtId="0" fontId="3" fillId="0" borderId="7"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0" xfId="0" applyFont="1" applyAlignment="1" applyProtection="1">
      <alignment vertical="center"/>
      <protection hidden="1"/>
    </xf>
    <xf numFmtId="0" fontId="37" fillId="0" borderId="7" xfId="0" applyFont="1" applyBorder="1" applyAlignment="1" applyProtection="1">
      <alignment horizontal="left" vertical="center" wrapText="1"/>
      <protection hidden="1"/>
    </xf>
    <xf numFmtId="0" fontId="37" fillId="0" borderId="0" xfId="0" applyFont="1" applyAlignment="1" applyProtection="1">
      <alignment horizontal="left" vertical="center" wrapText="1"/>
      <protection hidden="1"/>
    </xf>
    <xf numFmtId="0" fontId="3" fillId="0" borderId="55" xfId="0" applyFont="1" applyBorder="1" applyAlignment="1" applyProtection="1">
      <alignment horizontal="right" vertical="center" wrapText="1"/>
      <protection hidden="1"/>
    </xf>
    <xf numFmtId="0" fontId="3" fillId="0" borderId="53" xfId="0" applyFont="1" applyBorder="1" applyAlignment="1" applyProtection="1">
      <alignment horizontal="right" vertical="center" wrapText="1"/>
      <protection hidden="1"/>
    </xf>
    <xf numFmtId="0" fontId="3" fillId="0" borderId="54" xfId="0" applyFont="1" applyBorder="1" applyAlignment="1" applyProtection="1">
      <alignment horizontal="right" vertical="center" wrapText="1"/>
      <protection hidden="1"/>
    </xf>
    <xf numFmtId="0" fontId="40" fillId="0" borderId="14" xfId="0" applyFont="1" applyBorder="1" applyAlignment="1" applyProtection="1">
      <alignment horizontal="left" vertical="center" wrapText="1"/>
      <protection hidden="1"/>
    </xf>
    <xf numFmtId="0" fontId="40" fillId="0" borderId="31" xfId="0" applyFont="1" applyBorder="1" applyAlignment="1" applyProtection="1">
      <alignment horizontal="left" vertical="center" wrapText="1"/>
      <protection hidden="1"/>
    </xf>
    <xf numFmtId="0" fontId="40" fillId="0" borderId="32" xfId="0" applyFont="1" applyBorder="1" applyAlignment="1" applyProtection="1">
      <alignment horizontal="left" vertical="center" wrapText="1"/>
      <protection hidden="1"/>
    </xf>
    <xf numFmtId="49" fontId="9" fillId="7" borderId="57" xfId="0" applyNumberFormat="1" applyFont="1" applyFill="1" applyBorder="1" applyAlignment="1" applyProtection="1">
      <alignment horizontal="center" vertical="center" wrapText="1"/>
      <protection hidden="1"/>
    </xf>
    <xf numFmtId="49" fontId="9" fillId="7" borderId="31" xfId="0" applyNumberFormat="1" applyFont="1" applyFill="1" applyBorder="1" applyAlignment="1" applyProtection="1">
      <alignment horizontal="center" vertical="center" wrapText="1"/>
      <protection hidden="1"/>
    </xf>
    <xf numFmtId="49" fontId="9" fillId="7" borderId="32" xfId="0" applyNumberFormat="1" applyFont="1" applyFill="1" applyBorder="1" applyAlignment="1" applyProtection="1">
      <alignment horizontal="center" vertical="center" wrapText="1"/>
      <protection hidden="1"/>
    </xf>
    <xf numFmtId="0" fontId="20" fillId="7" borderId="63" xfId="0" applyFont="1" applyFill="1" applyBorder="1" applyAlignment="1" applyProtection="1">
      <alignment horizontal="center" vertical="center" wrapText="1"/>
      <protection hidden="1"/>
    </xf>
    <xf numFmtId="0" fontId="20" fillId="7" borderId="22" xfId="0" applyFont="1" applyFill="1" applyBorder="1" applyAlignment="1" applyProtection="1">
      <alignment horizontal="center" vertical="center" wrapText="1"/>
      <protection hidden="1"/>
    </xf>
    <xf numFmtId="0" fontId="42" fillId="0" borderId="14" xfId="0" applyFont="1" applyBorder="1" applyAlignment="1" applyProtection="1">
      <alignment horizontal="center" vertical="center" wrapText="1"/>
      <protection hidden="1"/>
    </xf>
    <xf numFmtId="0" fontId="42" fillId="0" borderId="31" xfId="0" applyFont="1" applyBorder="1" applyAlignment="1" applyProtection="1">
      <alignment horizontal="center" vertical="center" wrapText="1"/>
      <protection hidden="1"/>
    </xf>
    <xf numFmtId="0" fontId="42" fillId="0" borderId="32" xfId="0" applyFont="1" applyBorder="1" applyAlignment="1" applyProtection="1">
      <alignment horizontal="center" vertical="center" wrapText="1"/>
      <protection hidden="1"/>
    </xf>
    <xf numFmtId="0" fontId="10" fillId="2" borderId="57" xfId="0" applyFont="1" applyFill="1" applyBorder="1" applyAlignment="1" applyProtection="1">
      <alignment horizontal="center" vertical="center" wrapText="1"/>
      <protection hidden="1"/>
    </xf>
    <xf numFmtId="0" fontId="10" fillId="2" borderId="31" xfId="0" applyFont="1" applyFill="1" applyBorder="1" applyAlignment="1" applyProtection="1">
      <alignment horizontal="center" vertical="center" wrapText="1"/>
      <protection hidden="1"/>
    </xf>
    <xf numFmtId="0" fontId="38" fillId="2" borderId="31" xfId="0" applyFont="1" applyFill="1" applyBorder="1" applyAlignment="1" applyProtection="1">
      <alignment vertical="center" wrapText="1"/>
      <protection hidden="1"/>
    </xf>
    <xf numFmtId="0" fontId="38" fillId="2" borderId="20" xfId="0" applyFont="1" applyFill="1" applyBorder="1" applyAlignment="1" applyProtection="1">
      <alignment vertical="center" wrapText="1"/>
      <protection hidden="1"/>
    </xf>
    <xf numFmtId="0" fontId="7" fillId="0" borderId="27" xfId="0" applyFont="1" applyBorder="1" applyAlignment="1" applyProtection="1">
      <alignment horizontal="center" vertical="center"/>
      <protection locked="0" hidden="1"/>
    </xf>
    <xf numFmtId="0" fontId="39" fillId="6" borderId="14" xfId="0" applyFont="1" applyFill="1" applyBorder="1" applyAlignment="1" applyProtection="1">
      <alignment horizontal="left" vertical="center" wrapText="1"/>
      <protection hidden="1"/>
    </xf>
    <xf numFmtId="0" fontId="39" fillId="6" borderId="31" xfId="0" applyFont="1" applyFill="1" applyBorder="1" applyAlignment="1" applyProtection="1">
      <alignment horizontal="left" vertical="center" wrapText="1"/>
      <protection hidden="1"/>
    </xf>
    <xf numFmtId="0" fontId="39" fillId="6" borderId="32" xfId="0" applyFont="1" applyFill="1" applyBorder="1" applyAlignment="1" applyProtection="1">
      <alignment horizontal="left" vertical="center" wrapText="1"/>
      <protection hidden="1"/>
    </xf>
    <xf numFmtId="0" fontId="20" fillId="7" borderId="14" xfId="0" applyFont="1" applyFill="1" applyBorder="1" applyAlignment="1" applyProtection="1">
      <alignment horizontal="center" vertical="center" wrapText="1"/>
      <protection hidden="1"/>
    </xf>
    <xf numFmtId="0" fontId="20" fillId="7" borderId="31" xfId="0" applyFont="1" applyFill="1" applyBorder="1" applyAlignment="1" applyProtection="1">
      <alignment horizontal="center" vertical="center" wrapText="1"/>
      <protection hidden="1"/>
    </xf>
    <xf numFmtId="0" fontId="40" fillId="0" borderId="15" xfId="0" applyFont="1" applyBorder="1" applyAlignment="1" applyProtection="1">
      <alignment horizontal="left" vertical="center" wrapText="1"/>
      <protection hidden="1"/>
    </xf>
    <xf numFmtId="0" fontId="40" fillId="0" borderId="15" xfId="0" applyFont="1" applyBorder="1" applyAlignment="1" applyProtection="1">
      <alignment vertical="center"/>
      <protection hidden="1"/>
    </xf>
    <xf numFmtId="0" fontId="40" fillId="0" borderId="14" xfId="0" applyFont="1" applyBorder="1" applyAlignment="1" applyProtection="1">
      <alignment horizontal="justify" vertical="center" wrapText="1"/>
      <protection hidden="1"/>
    </xf>
    <xf numFmtId="0" fontId="40" fillId="0" borderId="31" xfId="0" applyFont="1" applyBorder="1" applyAlignment="1" applyProtection="1">
      <alignment horizontal="justify" vertical="center" wrapText="1"/>
      <protection hidden="1"/>
    </xf>
    <xf numFmtId="0" fontId="40" fillId="0" borderId="32" xfId="0" applyFont="1" applyBorder="1" applyAlignment="1" applyProtection="1">
      <alignment horizontal="justify" vertical="center" wrapText="1"/>
      <protection hidden="1"/>
    </xf>
    <xf numFmtId="49" fontId="44" fillId="7" borderId="31" xfId="0" applyNumberFormat="1" applyFont="1" applyFill="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7" fillId="0" borderId="32" xfId="0" applyFont="1" applyBorder="1" applyAlignment="1" applyProtection="1">
      <alignment horizontal="center" vertical="center" wrapText="1"/>
      <protection hidden="1"/>
    </xf>
    <xf numFmtId="0" fontId="40" fillId="0" borderId="32" xfId="0" applyFont="1" applyBorder="1" applyAlignment="1" applyProtection="1">
      <alignment vertical="center" wrapText="1"/>
      <protection hidden="1"/>
    </xf>
    <xf numFmtId="0" fontId="40" fillId="0" borderId="32" xfId="0" applyFont="1" applyBorder="1" applyAlignment="1" applyProtection="1">
      <alignment vertical="center"/>
      <protection hidden="1"/>
    </xf>
    <xf numFmtId="49" fontId="45" fillId="7" borderId="14" xfId="0" applyNumberFormat="1" applyFont="1" applyFill="1" applyBorder="1" applyAlignment="1" applyProtection="1">
      <alignment horizontal="center" vertical="center" wrapText="1"/>
      <protection hidden="1"/>
    </xf>
    <xf numFmtId="49" fontId="45" fillId="7" borderId="31" xfId="0" applyNumberFormat="1" applyFont="1" applyFill="1" applyBorder="1" applyAlignment="1" applyProtection="1">
      <alignment horizontal="center" vertical="center" wrapText="1"/>
      <protection hidden="1"/>
    </xf>
    <xf numFmtId="0" fontId="7" fillId="0" borderId="65"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3" fillId="0" borderId="20" xfId="0" applyFont="1" applyBorder="1" applyAlignment="1" applyProtection="1">
      <alignment horizontal="center" vertical="center" wrapText="1"/>
      <protection hidden="1"/>
    </xf>
    <xf numFmtId="0" fontId="3" fillId="0" borderId="64" xfId="0" applyFont="1" applyBorder="1" applyAlignment="1" applyProtection="1">
      <alignment vertical="center" wrapText="1"/>
      <protection hidden="1"/>
    </xf>
    <xf numFmtId="0" fontId="40" fillId="0" borderId="14" xfId="0" applyFont="1" applyBorder="1" applyAlignment="1" applyProtection="1">
      <alignment horizontal="left" vertical="center"/>
      <protection hidden="1"/>
    </xf>
    <xf numFmtId="0" fontId="40" fillId="0" borderId="31" xfId="0" applyFont="1" applyBorder="1" applyAlignment="1" applyProtection="1">
      <alignment horizontal="left" vertical="center"/>
      <protection hidden="1"/>
    </xf>
    <xf numFmtId="0" fontId="40" fillId="0" borderId="32" xfId="0" applyFont="1" applyBorder="1" applyAlignment="1" applyProtection="1">
      <alignment horizontal="left" vertical="center"/>
      <protection hidden="1"/>
    </xf>
    <xf numFmtId="0" fontId="40" fillId="0" borderId="15" xfId="0" applyFont="1" applyBorder="1" applyAlignment="1" applyProtection="1">
      <alignment horizontal="justify" vertical="center" wrapText="1"/>
      <protection hidden="1"/>
    </xf>
    <xf numFmtId="49" fontId="44" fillId="7" borderId="14" xfId="0" applyNumberFormat="1" applyFont="1" applyFill="1" applyBorder="1" applyAlignment="1" applyProtection="1">
      <alignment horizontal="center" vertical="center" wrapText="1"/>
      <protection hidden="1"/>
    </xf>
    <xf numFmtId="0" fontId="40" fillId="0" borderId="14" xfId="0" applyFont="1" applyBorder="1" applyAlignment="1" applyProtection="1">
      <alignment horizontal="left" vertical="top" wrapText="1"/>
      <protection hidden="1"/>
    </xf>
    <xf numFmtId="0" fontId="40" fillId="0" borderId="31" xfId="0" applyFont="1" applyBorder="1" applyAlignment="1" applyProtection="1">
      <alignment horizontal="left" vertical="top" wrapText="1"/>
      <protection hidden="1"/>
    </xf>
    <xf numFmtId="0" fontId="40" fillId="0" borderId="32" xfId="0" applyFont="1" applyBorder="1" applyAlignment="1" applyProtection="1">
      <alignment horizontal="left" vertical="top" wrapText="1"/>
      <protection hidden="1"/>
    </xf>
    <xf numFmtId="0" fontId="47" fillId="0" borderId="21" xfId="0" applyFont="1" applyBorder="1" applyAlignment="1" applyProtection="1">
      <alignment horizontal="center" vertical="center" wrapText="1"/>
      <protection hidden="1"/>
    </xf>
    <xf numFmtId="0" fontId="47" fillId="0" borderId="20" xfId="0" applyFont="1" applyBorder="1" applyAlignment="1" applyProtection="1">
      <alignment horizontal="center" vertical="center" wrapText="1"/>
      <protection hidden="1"/>
    </xf>
    <xf numFmtId="0" fontId="47" fillId="0" borderId="31" xfId="0" applyFont="1" applyBorder="1" applyAlignment="1" applyProtection="1">
      <alignment horizontal="center" vertical="center" wrapText="1"/>
      <protection hidden="1"/>
    </xf>
    <xf numFmtId="49" fontId="44" fillId="7" borderId="57" xfId="0" applyNumberFormat="1" applyFont="1" applyFill="1" applyBorder="1" applyAlignment="1" applyProtection="1">
      <alignment horizontal="center" vertical="center" wrapText="1"/>
      <protection hidden="1"/>
    </xf>
    <xf numFmtId="49" fontId="44" fillId="7" borderId="32" xfId="0" applyNumberFormat="1" applyFont="1" applyFill="1" applyBorder="1" applyAlignment="1" applyProtection="1">
      <alignment horizontal="center" vertical="center" wrapText="1"/>
      <protection hidden="1"/>
    </xf>
    <xf numFmtId="0" fontId="10" fillId="2" borderId="7"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3"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locked="0" hidden="1"/>
    </xf>
    <xf numFmtId="0" fontId="3" fillId="0" borderId="5" xfId="0" applyFont="1" applyBorder="1" applyAlignment="1" applyProtection="1">
      <alignment horizontal="center" vertical="center" wrapText="1"/>
      <protection locked="0" hidden="1"/>
    </xf>
    <xf numFmtId="0" fontId="3" fillId="0" borderId="3" xfId="0" applyFont="1" applyBorder="1" applyAlignment="1" applyProtection="1">
      <alignment horizontal="center" vertical="center" wrapText="1"/>
      <protection locked="0" hidden="1"/>
    </xf>
    <xf numFmtId="0" fontId="3" fillId="0" borderId="2" xfId="0" applyFont="1" applyBorder="1" applyAlignment="1" applyProtection="1">
      <alignment horizontal="center" vertical="center" wrapText="1"/>
      <protection locked="0"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44" fillId="2" borderId="57" xfId="0" applyFont="1" applyFill="1" applyBorder="1" applyAlignment="1" applyProtection="1">
      <alignment horizontal="center" vertical="center" wrapText="1"/>
      <protection hidden="1"/>
    </xf>
    <xf numFmtId="0" fontId="44" fillId="2" borderId="31" xfId="0" applyFont="1" applyFill="1" applyBorder="1" applyAlignment="1" applyProtection="1">
      <alignment horizontal="center" vertical="center" wrapText="1"/>
      <protection hidden="1"/>
    </xf>
    <xf numFmtId="0" fontId="48" fillId="2" borderId="31" xfId="0" applyFont="1" applyFill="1" applyBorder="1" applyAlignment="1" applyProtection="1">
      <alignment vertical="center" wrapText="1"/>
      <protection hidden="1"/>
    </xf>
    <xf numFmtId="0" fontId="3" fillId="0" borderId="0" xfId="0" applyFont="1" applyAlignment="1" applyProtection="1">
      <alignment horizontal="left" vertical="center" wrapText="1"/>
      <protection hidden="1"/>
    </xf>
    <xf numFmtId="0" fontId="3" fillId="0" borderId="74" xfId="0" applyFont="1" applyBorder="1" applyAlignment="1" applyProtection="1">
      <alignment horizontal="center" vertical="center"/>
      <protection locked="0" hidden="1"/>
    </xf>
    <xf numFmtId="0" fontId="6" fillId="2" borderId="7"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3" fillId="0" borderId="22" xfId="0" applyFont="1" applyBorder="1" applyAlignment="1" applyProtection="1">
      <alignment horizontal="center" vertical="center"/>
      <protection locked="0" hidden="1"/>
    </xf>
    <xf numFmtId="14" fontId="18" fillId="0" borderId="0" xfId="0" applyNumberFormat="1" applyFont="1" applyAlignment="1" applyProtection="1">
      <alignment horizontal="center" vertical="center"/>
      <protection hidden="1"/>
    </xf>
    <xf numFmtId="0" fontId="18" fillId="0" borderId="0" xfId="0" applyFont="1" applyAlignment="1" applyProtection="1">
      <alignment horizontal="center" vertical="center"/>
      <protection hidden="1"/>
    </xf>
    <xf numFmtId="49" fontId="3" fillId="0" borderId="0" xfId="0" applyNumberFormat="1" applyFont="1" applyAlignment="1" applyProtection="1">
      <alignment vertical="center" wrapText="1"/>
      <protection hidden="1"/>
    </xf>
    <xf numFmtId="171" fontId="3" fillId="0" borderId="0" xfId="0" applyNumberFormat="1" applyFont="1" applyAlignment="1" applyProtection="1">
      <alignment horizontal="center" vertical="center"/>
      <protection hidden="1"/>
    </xf>
    <xf numFmtId="171" fontId="3" fillId="0" borderId="8" xfId="0" applyNumberFormat="1" applyFont="1" applyBorder="1" applyAlignment="1" applyProtection="1">
      <alignment horizontal="center" vertical="center"/>
      <protection hidden="1"/>
    </xf>
    <xf numFmtId="0" fontId="13" fillId="2" borderId="7" xfId="0" applyFont="1" applyFill="1" applyBorder="1" applyAlignment="1" applyProtection="1">
      <alignment horizontal="left" vertical="center" wrapText="1"/>
      <protection hidden="1"/>
    </xf>
    <xf numFmtId="0" fontId="13" fillId="2" borderId="0" xfId="0" applyFont="1" applyFill="1" applyAlignment="1" applyProtection="1">
      <alignment horizontal="left" vertical="center" wrapText="1"/>
      <protection hidden="1"/>
    </xf>
    <xf numFmtId="0" fontId="21" fillId="0" borderId="0" xfId="0" applyFont="1" applyAlignment="1" applyProtection="1">
      <alignment horizontal="center" vertical="center" wrapText="1"/>
      <protection hidden="1"/>
    </xf>
    <xf numFmtId="0" fontId="7" fillId="0" borderId="0" xfId="0" applyFont="1" applyAlignment="1" applyProtection="1">
      <alignment horizontal="center" vertical="top" wrapText="1"/>
      <protection hidden="1"/>
    </xf>
    <xf numFmtId="0" fontId="20" fillId="2" borderId="6" xfId="0" applyFont="1" applyFill="1" applyBorder="1" applyAlignment="1" applyProtection="1">
      <alignment horizontal="center" vertical="center" wrapText="1"/>
      <protection hidden="1"/>
    </xf>
    <xf numFmtId="0" fontId="20" fillId="2" borderId="5" xfId="0" applyFont="1" applyFill="1" applyBorder="1" applyAlignment="1" applyProtection="1">
      <alignment horizontal="center" vertical="center" wrapText="1"/>
      <protection hidden="1"/>
    </xf>
    <xf numFmtId="0" fontId="20" fillId="2" borderId="33"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32" xfId="0" applyFont="1" applyBorder="1" applyAlignment="1" applyProtection="1">
      <alignment horizontal="left" vertical="center"/>
      <protection hidden="1"/>
    </xf>
    <xf numFmtId="0" fontId="7" fillId="0" borderId="14" xfId="0" applyFont="1" applyBorder="1" applyAlignment="1" applyProtection="1">
      <alignment horizontal="left" vertical="center" wrapText="1"/>
      <protection hidden="1"/>
    </xf>
    <xf numFmtId="0" fontId="7" fillId="0" borderId="31" xfId="0" applyFont="1" applyBorder="1" applyAlignment="1" applyProtection="1">
      <alignment horizontal="left" vertical="center" wrapText="1"/>
      <protection hidden="1"/>
    </xf>
    <xf numFmtId="0" fontId="36" fillId="3" borderId="30" xfId="0" applyFont="1" applyFill="1" applyBorder="1" applyAlignment="1" applyProtection="1">
      <alignment horizontal="center" vertical="center" textRotation="180" wrapText="1"/>
      <protection hidden="1"/>
    </xf>
    <xf numFmtId="0" fontId="36" fillId="3" borderId="4" xfId="0" applyFont="1" applyFill="1" applyBorder="1" applyAlignment="1" applyProtection="1">
      <alignment horizontal="center" vertical="center" textRotation="180" wrapText="1"/>
      <protection hidden="1"/>
    </xf>
    <xf numFmtId="0" fontId="36" fillId="3" borderId="1" xfId="0" applyFont="1" applyFill="1" applyBorder="1" applyAlignment="1" applyProtection="1">
      <alignment horizontal="center" vertical="center" textRotation="180" wrapText="1"/>
      <protection hidden="1"/>
    </xf>
    <xf numFmtId="0" fontId="6" fillId="2" borderId="21" xfId="0" applyFont="1" applyFill="1" applyBorder="1" applyAlignment="1" applyProtection="1">
      <alignment horizontal="center" vertical="center"/>
      <protection hidden="1"/>
    </xf>
    <xf numFmtId="0" fontId="6" fillId="2" borderId="20" xfId="0" applyFont="1" applyFill="1" applyBorder="1" applyAlignment="1" applyProtection="1">
      <alignment horizontal="center" vertical="center"/>
      <protection hidden="1"/>
    </xf>
    <xf numFmtId="0" fontId="3" fillId="0" borderId="29" xfId="0" applyFont="1" applyBorder="1" applyAlignment="1" applyProtection="1">
      <alignment horizontal="center" vertical="center"/>
      <protection locked="0" hidden="1"/>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49" fontId="3" fillId="0" borderId="20" xfId="0" applyNumberFormat="1" applyFont="1" applyBorder="1" applyAlignment="1" applyProtection="1">
      <alignment horizontal="center" vertical="center" wrapText="1"/>
      <protection hidden="1"/>
    </xf>
    <xf numFmtId="49" fontId="14" fillId="0" borderId="57" xfId="0" applyNumberFormat="1" applyFont="1" applyBorder="1" applyAlignment="1" applyProtection="1">
      <alignment horizontal="center" vertical="center" wrapText="1"/>
      <protection hidden="1"/>
    </xf>
    <xf numFmtId="49" fontId="14" fillId="0" borderId="31" xfId="0" applyNumberFormat="1" applyFont="1" applyBorder="1" applyAlignment="1" applyProtection="1">
      <alignment horizontal="center" vertical="center" wrapText="1"/>
      <protection hidden="1"/>
    </xf>
    <xf numFmtId="0" fontId="4" fillId="0" borderId="7" xfId="0" applyFont="1" applyBorder="1" applyAlignment="1" applyProtection="1">
      <alignment horizontal="center" vertical="center"/>
      <protection locked="0" hidden="1"/>
    </xf>
    <xf numFmtId="0" fontId="4" fillId="0" borderId="0" xfId="0" applyFont="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3" fillId="0" borderId="0" xfId="0" applyFont="1" applyAlignment="1" applyProtection="1">
      <alignment horizontal="center" wrapText="1"/>
      <protection hidden="1"/>
    </xf>
    <xf numFmtId="0" fontId="7" fillId="0" borderId="31" xfId="0" applyFont="1" applyBorder="1" applyAlignment="1" applyProtection="1">
      <alignment horizontal="left" vertical="center"/>
      <protection hidden="1"/>
    </xf>
    <xf numFmtId="0" fontId="5" fillId="8" borderId="30" xfId="0" applyFont="1" applyFill="1" applyBorder="1" applyAlignment="1" applyProtection="1">
      <alignment horizontal="center" vertical="center" textRotation="180" wrapText="1"/>
      <protection hidden="1"/>
    </xf>
    <xf numFmtId="0" fontId="5" fillId="8" borderId="4" xfId="0" applyFont="1" applyFill="1" applyBorder="1" applyAlignment="1" applyProtection="1">
      <alignment horizontal="center" vertical="center" textRotation="180" wrapText="1"/>
      <protection hidden="1"/>
    </xf>
    <xf numFmtId="0" fontId="5" fillId="8" borderId="1" xfId="0" applyFont="1" applyFill="1" applyBorder="1" applyAlignment="1" applyProtection="1">
      <alignment horizontal="center" vertical="center" textRotation="180" wrapText="1"/>
      <protection hidden="1"/>
    </xf>
    <xf numFmtId="0" fontId="3" fillId="0" borderId="26" xfId="0" applyFont="1" applyBorder="1" applyAlignment="1" applyProtection="1">
      <alignment horizontal="center" vertical="center"/>
      <protection locked="0" hidden="1"/>
    </xf>
    <xf numFmtId="0" fontId="3" fillId="0" borderId="8" xfId="0" applyFont="1" applyBorder="1" applyAlignment="1" applyProtection="1">
      <alignment horizontal="left" vertical="center" wrapText="1"/>
      <protection hidden="1"/>
    </xf>
    <xf numFmtId="0" fontId="18" fillId="0" borderId="8" xfId="0" applyFont="1" applyBorder="1" applyAlignment="1" applyProtection="1">
      <alignment horizontal="center" vertical="center"/>
      <protection hidden="1"/>
    </xf>
    <xf numFmtId="0" fontId="13" fillId="2" borderId="21" xfId="0" applyFont="1" applyFill="1" applyBorder="1" applyAlignment="1" applyProtection="1">
      <alignment horizontal="left" vertical="center" wrapText="1"/>
      <protection hidden="1"/>
    </xf>
    <xf numFmtId="0" fontId="13" fillId="2" borderId="20" xfId="0" applyFont="1" applyFill="1" applyBorder="1" applyAlignment="1" applyProtection="1">
      <alignment horizontal="left" vertical="center" wrapText="1"/>
      <protection hidden="1"/>
    </xf>
    <xf numFmtId="0" fontId="13" fillId="2" borderId="23" xfId="0" applyFont="1" applyFill="1" applyBorder="1" applyAlignment="1" applyProtection="1">
      <alignment horizontal="left" vertical="center" wrapText="1"/>
      <protection hidden="1"/>
    </xf>
    <xf numFmtId="0" fontId="13" fillId="2" borderId="22" xfId="0" applyFont="1" applyFill="1" applyBorder="1" applyAlignment="1" applyProtection="1">
      <alignment horizontal="left" vertical="center" wrapText="1"/>
      <protection hidden="1"/>
    </xf>
    <xf numFmtId="49" fontId="14" fillId="0" borderId="16" xfId="0" applyNumberFormat="1" applyFont="1" applyBorder="1" applyAlignment="1" applyProtection="1">
      <alignment horizontal="center" vertical="center" wrapText="1"/>
      <protection hidden="1"/>
    </xf>
    <xf numFmtId="49" fontId="14" fillId="0" borderId="32" xfId="0" applyNumberFormat="1" applyFont="1" applyBorder="1" applyAlignment="1" applyProtection="1">
      <alignment horizontal="center" vertical="center" wrapText="1"/>
      <protection hidden="1"/>
    </xf>
    <xf numFmtId="49" fontId="14" fillId="0" borderId="15" xfId="0" applyNumberFormat="1" applyFont="1" applyBorder="1" applyAlignment="1" applyProtection="1">
      <alignment horizontal="center" vertical="center" wrapText="1"/>
      <protection hidden="1"/>
    </xf>
    <xf numFmtId="49" fontId="14" fillId="0" borderId="14" xfId="0" applyNumberFormat="1" applyFont="1" applyBorder="1" applyAlignment="1" applyProtection="1">
      <alignment horizontal="center" vertical="center" wrapText="1"/>
      <protection hidden="1"/>
    </xf>
    <xf numFmtId="0" fontId="58" fillId="3" borderId="7" xfId="0" applyFont="1" applyFill="1" applyBorder="1" applyAlignment="1" applyProtection="1">
      <alignment horizontal="center" vertical="center" wrapText="1"/>
      <protection hidden="1"/>
    </xf>
    <xf numFmtId="0" fontId="58" fillId="3" borderId="0" xfId="0" applyFont="1" applyFill="1" applyAlignment="1" applyProtection="1">
      <alignment horizontal="center" vertical="center" wrapText="1"/>
      <protection hidden="1"/>
    </xf>
    <xf numFmtId="0" fontId="3" fillId="3" borderId="0" xfId="0" applyFont="1" applyFill="1" applyAlignment="1" applyProtection="1">
      <alignment horizontal="center" wrapText="1"/>
      <protection hidden="1"/>
    </xf>
    <xf numFmtId="49" fontId="44" fillId="6" borderId="57" xfId="0" applyNumberFormat="1" applyFont="1" applyFill="1" applyBorder="1" applyAlignment="1" applyProtection="1">
      <alignment horizontal="center" vertical="center" wrapText="1"/>
      <protection hidden="1"/>
    </xf>
    <xf numFmtId="49" fontId="44" fillId="6" borderId="31" xfId="0" applyNumberFormat="1" applyFont="1" applyFill="1" applyBorder="1" applyAlignment="1" applyProtection="1">
      <alignment horizontal="center" vertical="center" wrapText="1"/>
      <protection hidden="1"/>
    </xf>
    <xf numFmtId="49" fontId="44" fillId="6" borderId="32" xfId="0" applyNumberFormat="1" applyFont="1" applyFill="1" applyBorder="1" applyAlignment="1" applyProtection="1">
      <alignment horizontal="center" vertical="center" wrapText="1"/>
      <protection hidden="1"/>
    </xf>
    <xf numFmtId="49" fontId="44" fillId="6" borderId="14" xfId="0" applyNumberFormat="1" applyFont="1" applyFill="1" applyBorder="1" applyAlignment="1" applyProtection="1">
      <alignment horizontal="center" vertical="center" wrapText="1"/>
      <protection hidden="1"/>
    </xf>
    <xf numFmtId="0" fontId="7" fillId="3" borderId="65" xfId="0" applyFont="1" applyFill="1" applyBorder="1" applyAlignment="1" applyProtection="1">
      <alignment horizontal="center" vertical="center" wrapText="1"/>
      <protection hidden="1"/>
    </xf>
    <xf numFmtId="0" fontId="7" fillId="3" borderId="20" xfId="0" applyFont="1" applyFill="1" applyBorder="1" applyAlignment="1" applyProtection="1">
      <alignment horizontal="center" vertical="center" wrapText="1"/>
      <protection hidden="1"/>
    </xf>
    <xf numFmtId="0" fontId="7" fillId="3" borderId="64" xfId="0" applyFont="1" applyFill="1" applyBorder="1" applyAlignment="1" applyProtection="1">
      <alignment horizontal="center" vertical="center" wrapText="1"/>
      <protection hidden="1"/>
    </xf>
    <xf numFmtId="0" fontId="57" fillId="3" borderId="14" xfId="0" applyFont="1" applyFill="1" applyBorder="1" applyAlignment="1" applyProtection="1">
      <alignment horizontal="left" vertical="center" wrapText="1"/>
      <protection hidden="1"/>
    </xf>
    <xf numFmtId="0" fontId="57" fillId="3" borderId="31" xfId="0" applyFont="1" applyFill="1" applyBorder="1" applyAlignment="1" applyProtection="1">
      <alignment horizontal="left" vertical="center" wrapText="1"/>
      <protection hidden="1"/>
    </xf>
    <xf numFmtId="0" fontId="57" fillId="3" borderId="32" xfId="0" applyFont="1" applyFill="1" applyBorder="1" applyAlignment="1" applyProtection="1">
      <alignment horizontal="left" vertical="center" wrapText="1"/>
      <protection hidden="1"/>
    </xf>
    <xf numFmtId="0" fontId="14" fillId="3" borderId="7" xfId="0" applyFont="1" applyFill="1" applyBorder="1" applyAlignment="1" applyProtection="1">
      <alignment horizontal="left" vertical="center" wrapText="1"/>
      <protection hidden="1"/>
    </xf>
    <xf numFmtId="0" fontId="14" fillId="3" borderId="0" xfId="0" applyFont="1" applyFill="1" applyAlignment="1" applyProtection="1">
      <alignment horizontal="left" vertical="center" wrapText="1"/>
      <protection hidden="1"/>
    </xf>
    <xf numFmtId="0" fontId="14" fillId="3" borderId="0" xfId="0" applyFont="1" applyFill="1" applyAlignment="1" applyProtection="1">
      <alignment horizontal="left"/>
      <protection hidden="1"/>
    </xf>
    <xf numFmtId="0" fontId="14" fillId="3" borderId="70" xfId="0" applyFont="1" applyFill="1" applyBorder="1" applyAlignment="1" applyProtection="1">
      <alignment horizontal="left"/>
      <protection hidden="1"/>
    </xf>
    <xf numFmtId="0" fontId="3" fillId="3" borderId="60" xfId="0" applyFont="1" applyFill="1" applyBorder="1" applyAlignment="1" applyProtection="1">
      <alignment horizontal="right" wrapText="1"/>
      <protection hidden="1"/>
    </xf>
    <xf numFmtId="0" fontId="3" fillId="3" borderId="58" xfId="0" applyFont="1" applyFill="1" applyBorder="1" applyAlignment="1" applyProtection="1">
      <alignment horizontal="right" wrapText="1"/>
      <protection hidden="1"/>
    </xf>
    <xf numFmtId="0" fontId="3" fillId="3" borderId="59" xfId="0" applyFont="1" applyFill="1" applyBorder="1" applyAlignment="1" applyProtection="1">
      <alignment horizontal="right" wrapText="1"/>
      <protection hidden="1"/>
    </xf>
    <xf numFmtId="0" fontId="58" fillId="3" borderId="7" xfId="0" applyFont="1" applyFill="1" applyBorder="1" applyAlignment="1" applyProtection="1">
      <alignment horizontal="left" vertical="center" wrapText="1"/>
      <protection hidden="1"/>
    </xf>
    <xf numFmtId="0" fontId="58" fillId="3" borderId="0" xfId="0" applyFont="1" applyFill="1" applyAlignment="1" applyProtection="1">
      <alignment horizontal="left" vertical="center" wrapText="1"/>
      <protection hidden="1"/>
    </xf>
    <xf numFmtId="0" fontId="58" fillId="3" borderId="8" xfId="0" applyFont="1" applyFill="1" applyBorder="1" applyAlignment="1" applyProtection="1">
      <alignment horizontal="left" vertical="center" wrapText="1"/>
      <protection hidden="1"/>
    </xf>
    <xf numFmtId="0" fontId="3" fillId="3" borderId="57" xfId="0" applyFont="1" applyFill="1" applyBorder="1" applyAlignment="1" applyProtection="1">
      <alignment horizontal="right" wrapText="1"/>
      <protection hidden="1"/>
    </xf>
    <xf numFmtId="0" fontId="3" fillId="3" borderId="31" xfId="0" applyFont="1" applyFill="1" applyBorder="1" applyAlignment="1" applyProtection="1">
      <alignment horizontal="right" wrapText="1"/>
      <protection hidden="1"/>
    </xf>
    <xf numFmtId="0" fontId="3" fillId="3" borderId="32" xfId="0" applyFont="1" applyFill="1" applyBorder="1" applyAlignment="1" applyProtection="1">
      <alignment horizontal="right" wrapText="1"/>
      <protection hidden="1"/>
    </xf>
    <xf numFmtId="0" fontId="11" fillId="3" borderId="7" xfId="0" applyFont="1" applyFill="1" applyBorder="1" applyAlignment="1" applyProtection="1">
      <alignment horizontal="left" vertical="center" wrapText="1"/>
      <protection hidden="1"/>
    </xf>
    <xf numFmtId="0" fontId="11" fillId="3" borderId="0" xfId="0" applyFont="1" applyFill="1" applyAlignment="1" applyProtection="1">
      <alignment horizontal="left" vertical="center" wrapText="1"/>
      <protection hidden="1"/>
    </xf>
    <xf numFmtId="0" fontId="11" fillId="3" borderId="8" xfId="0" applyFont="1" applyFill="1" applyBorder="1" applyAlignment="1" applyProtection="1">
      <alignment horizontal="left" vertical="center" wrapText="1"/>
      <protection hidden="1"/>
    </xf>
    <xf numFmtId="0" fontId="7" fillId="3" borderId="55" xfId="0" applyFont="1" applyFill="1" applyBorder="1" applyAlignment="1" applyProtection="1">
      <alignment horizontal="right" wrapText="1"/>
      <protection hidden="1"/>
    </xf>
    <xf numFmtId="0" fontId="7" fillId="3" borderId="53" xfId="0" applyFont="1" applyFill="1" applyBorder="1" applyAlignment="1" applyProtection="1">
      <alignment horizontal="right" wrapText="1"/>
      <protection hidden="1"/>
    </xf>
    <xf numFmtId="0" fontId="7" fillId="3" borderId="54" xfId="0" applyFont="1" applyFill="1" applyBorder="1" applyAlignment="1" applyProtection="1">
      <alignment horizontal="right" wrapText="1"/>
      <protection hidden="1"/>
    </xf>
    <xf numFmtId="49" fontId="29" fillId="0" borderId="3" xfId="0" applyNumberFormat="1" applyFont="1" applyBorder="1" applyAlignment="1" applyProtection="1">
      <alignment horizontal="center" vertical="center" wrapText="1"/>
      <protection hidden="1"/>
    </xf>
    <xf numFmtId="49" fontId="29" fillId="0" borderId="2" xfId="0" applyNumberFormat="1" applyFont="1" applyBorder="1" applyAlignment="1" applyProtection="1">
      <alignment horizontal="center" vertical="center" wrapText="1"/>
      <protection hidden="1"/>
    </xf>
    <xf numFmtId="0" fontId="59" fillId="3" borderId="7" xfId="0" applyFont="1" applyFill="1" applyBorder="1" applyAlignment="1" applyProtection="1">
      <alignment horizontal="center" vertical="center" wrapText="1"/>
      <protection hidden="1"/>
    </xf>
    <xf numFmtId="0" fontId="59" fillId="3" borderId="0" xfId="0" applyFont="1" applyFill="1" applyAlignment="1" applyProtection="1">
      <alignment horizontal="center" vertical="center" wrapText="1"/>
      <protection hidden="1"/>
    </xf>
    <xf numFmtId="0" fontId="59" fillId="3" borderId="8" xfId="0" applyFont="1" applyFill="1" applyBorder="1" applyAlignment="1" applyProtection="1">
      <alignment horizontal="center" vertical="center" wrapText="1"/>
      <protection hidden="1"/>
    </xf>
    <xf numFmtId="0" fontId="60" fillId="3" borderId="0" xfId="0" applyFont="1" applyFill="1" applyAlignment="1" applyProtection="1">
      <alignment horizontal="center" vertical="center" wrapText="1"/>
      <protection hidden="1"/>
    </xf>
    <xf numFmtId="0" fontId="59" fillId="3" borderId="22" xfId="0" applyFont="1" applyFill="1" applyBorder="1" applyAlignment="1" applyProtection="1">
      <alignment horizontal="center" vertical="center" wrapText="1"/>
      <protection locked="0"/>
    </xf>
    <xf numFmtId="0" fontId="59" fillId="3" borderId="48" xfId="0" applyFont="1" applyFill="1" applyBorder="1" applyAlignment="1" applyProtection="1">
      <alignment horizontal="center" vertical="center" wrapText="1"/>
      <protection locked="0"/>
    </xf>
    <xf numFmtId="0" fontId="59" fillId="3" borderId="23" xfId="0" applyFont="1" applyFill="1" applyBorder="1" applyAlignment="1" applyProtection="1">
      <alignment horizontal="center" vertical="center" wrapText="1"/>
      <protection locked="0"/>
    </xf>
    <xf numFmtId="0" fontId="28" fillId="0" borderId="23" xfId="1" applyNumberFormat="1" applyFont="1" applyFill="1" applyBorder="1" applyAlignment="1" applyProtection="1">
      <alignment horizontal="center" vertical="center" wrapText="1"/>
      <protection hidden="1"/>
    </xf>
    <xf numFmtId="0" fontId="28" fillId="0" borderId="22" xfId="1" applyNumberFormat="1" applyFont="1" applyFill="1" applyBorder="1" applyAlignment="1" applyProtection="1">
      <alignment horizontal="center" vertical="center" wrapText="1"/>
      <protection hidden="1"/>
    </xf>
    <xf numFmtId="0" fontId="28" fillId="0" borderId="48" xfId="1" applyNumberFormat="1" applyFont="1" applyFill="1" applyBorder="1" applyAlignment="1" applyProtection="1">
      <alignment horizontal="center" vertical="center" wrapText="1"/>
      <protection hidden="1"/>
    </xf>
    <xf numFmtId="0" fontId="10" fillId="2" borderId="34" xfId="0" applyFont="1" applyFill="1" applyBorder="1" applyAlignment="1" applyProtection="1">
      <alignment horizontal="center" vertical="top" wrapText="1"/>
      <protection hidden="1"/>
    </xf>
    <xf numFmtId="49" fontId="5" fillId="0" borderId="6" xfId="0" applyNumberFormat="1" applyFont="1" applyBorder="1" applyAlignment="1" applyProtection="1">
      <alignment horizontal="center" vertical="center" wrapText="1"/>
      <protection hidden="1"/>
    </xf>
    <xf numFmtId="49" fontId="5" fillId="0" borderId="5" xfId="0" applyNumberFormat="1" applyFont="1" applyBorder="1" applyAlignment="1" applyProtection="1">
      <alignment horizontal="center" vertical="center" wrapText="1"/>
      <protection hidden="1"/>
    </xf>
    <xf numFmtId="0" fontId="5" fillId="0" borderId="0" xfId="0" applyFont="1" applyAlignment="1">
      <alignment horizontal="center" vertical="center"/>
    </xf>
    <xf numFmtId="0" fontId="3" fillId="0" borderId="28" xfId="2" applyFont="1" applyBorder="1" applyAlignment="1" applyProtection="1">
      <alignment horizontal="center" vertical="center"/>
      <protection locked="0" hidden="1"/>
    </xf>
    <xf numFmtId="0" fontId="3" fillId="0" borderId="27" xfId="2" applyFont="1" applyBorder="1" applyAlignment="1" applyProtection="1">
      <alignment horizontal="center" vertical="center"/>
      <protection locked="0" hidden="1"/>
    </xf>
    <xf numFmtId="0" fontId="3" fillId="0" borderId="0" xfId="2" applyFont="1" applyAlignment="1" applyProtection="1">
      <alignment horizontal="center" wrapText="1"/>
      <protection hidden="1"/>
    </xf>
    <xf numFmtId="0" fontId="21" fillId="0" borderId="0" xfId="2" applyFont="1" applyAlignment="1" applyProtection="1">
      <alignment horizontal="center" vertical="center" wrapText="1"/>
      <protection hidden="1"/>
    </xf>
    <xf numFmtId="0" fontId="7" fillId="0" borderId="0" xfId="2" applyFont="1" applyAlignment="1" applyProtection="1">
      <alignment horizontal="center" vertical="top" wrapText="1"/>
      <protection hidden="1"/>
    </xf>
    <xf numFmtId="0" fontId="20" fillId="2" borderId="10" xfId="2" applyFont="1" applyFill="1" applyBorder="1" applyAlignment="1" applyProtection="1">
      <alignment horizontal="center" vertical="center" wrapText="1"/>
      <protection hidden="1"/>
    </xf>
    <xf numFmtId="0" fontId="20" fillId="2" borderId="9" xfId="2" applyFont="1" applyFill="1" applyBorder="1" applyAlignment="1" applyProtection="1">
      <alignment horizontal="center" vertical="center" wrapText="1"/>
      <protection hidden="1"/>
    </xf>
    <xf numFmtId="0" fontId="20" fillId="2" borderId="35" xfId="2" applyFont="1" applyFill="1" applyBorder="1" applyAlignment="1" applyProtection="1">
      <alignment horizontal="center" vertical="center" wrapText="1"/>
      <protection hidden="1"/>
    </xf>
    <xf numFmtId="0" fontId="61" fillId="0" borderId="30" xfId="2" applyFont="1" applyBorder="1" applyAlignment="1" applyProtection="1">
      <alignment horizontal="center" vertical="center" textRotation="180"/>
      <protection hidden="1"/>
    </xf>
    <xf numFmtId="0" fontId="61" fillId="0" borderId="4" xfId="2" applyFont="1" applyBorder="1" applyAlignment="1" applyProtection="1">
      <alignment horizontal="center" vertical="center" textRotation="180"/>
      <protection hidden="1"/>
    </xf>
    <xf numFmtId="0" fontId="61" fillId="0" borderId="1" xfId="2" applyFont="1" applyBorder="1" applyAlignment="1" applyProtection="1">
      <alignment horizontal="center" vertical="center" textRotation="180"/>
      <protection hidden="1"/>
    </xf>
    <xf numFmtId="0" fontId="6" fillId="2" borderId="51" xfId="2" applyFont="1" applyFill="1" applyBorder="1" applyAlignment="1" applyProtection="1">
      <alignment horizontal="center" vertical="center"/>
      <protection hidden="1"/>
    </xf>
    <xf numFmtId="0" fontId="6" fillId="2" borderId="50" xfId="2" applyFont="1" applyFill="1" applyBorder="1" applyAlignment="1" applyProtection="1">
      <alignment horizontal="center" vertical="center"/>
      <protection hidden="1"/>
    </xf>
    <xf numFmtId="0" fontId="6" fillId="2" borderId="75" xfId="2" applyFont="1" applyFill="1" applyBorder="1" applyAlignment="1" applyProtection="1">
      <alignment horizontal="center" vertical="center"/>
      <protection hidden="1"/>
    </xf>
    <xf numFmtId="0" fontId="7" fillId="0" borderId="3" xfId="2" applyFont="1" applyBorder="1" applyAlignment="1" applyProtection="1">
      <alignment horizontal="center" vertical="center"/>
      <protection hidden="1"/>
    </xf>
    <xf numFmtId="0" fontId="7" fillId="0" borderId="2" xfId="2" applyFont="1" applyBorder="1" applyAlignment="1" applyProtection="1">
      <alignment horizontal="center" vertical="center"/>
      <protection hidden="1"/>
    </xf>
    <xf numFmtId="0" fontId="4" fillId="0" borderId="7" xfId="2" applyFont="1" applyBorder="1" applyAlignment="1" applyProtection="1">
      <alignment horizontal="center" vertical="center"/>
      <protection locked="0" hidden="1"/>
    </xf>
    <xf numFmtId="0" fontId="4" fillId="0" borderId="0" xfId="2" applyFont="1" applyAlignment="1" applyProtection="1">
      <alignment horizontal="center" vertical="center"/>
      <protection locked="0" hidden="1"/>
    </xf>
    <xf numFmtId="0" fontId="4" fillId="0" borderId="3" xfId="2" applyFont="1" applyBorder="1" applyAlignment="1" applyProtection="1">
      <alignment horizontal="center" vertical="center"/>
      <protection locked="0" hidden="1"/>
    </xf>
    <xf numFmtId="0" fontId="4" fillId="0" borderId="2" xfId="2" applyFont="1" applyBorder="1" applyAlignment="1" applyProtection="1">
      <alignment horizontal="center" vertical="center"/>
      <protection locked="0" hidden="1"/>
    </xf>
    <xf numFmtId="0" fontId="6" fillId="2" borderId="7" xfId="2" applyFont="1" applyFill="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0" fontId="3" fillId="0" borderId="0" xfId="2" applyFont="1" applyAlignment="1" applyProtection="1">
      <alignment horizontal="left" vertical="center" wrapText="1"/>
      <protection hidden="1"/>
    </xf>
    <xf numFmtId="14" fontId="18" fillId="0" borderId="0" xfId="2" applyNumberFormat="1" applyFont="1" applyAlignment="1" applyProtection="1">
      <alignment horizontal="center" vertical="center"/>
      <protection hidden="1"/>
    </xf>
    <xf numFmtId="0" fontId="18" fillId="0" borderId="0" xfId="2" applyFont="1" applyAlignment="1" applyProtection="1">
      <alignment horizontal="center" vertical="center"/>
      <protection hidden="1"/>
    </xf>
    <xf numFmtId="49" fontId="7" fillId="0" borderId="0" xfId="2" applyNumberFormat="1" applyFont="1" applyAlignment="1" applyProtection="1">
      <alignment vertical="center" wrapText="1"/>
      <protection hidden="1"/>
    </xf>
    <xf numFmtId="0" fontId="7" fillId="0" borderId="0" xfId="2" applyFont="1" applyAlignment="1" applyProtection="1">
      <alignment vertical="center" wrapText="1"/>
      <protection hidden="1"/>
    </xf>
    <xf numFmtId="171" fontId="3" fillId="0" borderId="0" xfId="2" applyNumberFormat="1" applyFont="1" applyAlignment="1" applyProtection="1">
      <alignment horizontal="center" vertical="center"/>
      <protection hidden="1"/>
    </xf>
    <xf numFmtId="171" fontId="3" fillId="0" borderId="8" xfId="2" applyNumberFormat="1" applyFont="1" applyBorder="1" applyAlignment="1" applyProtection="1">
      <alignment horizontal="center" vertical="center"/>
      <protection hidden="1"/>
    </xf>
    <xf numFmtId="49" fontId="44" fillId="6" borderId="57" xfId="2" applyNumberFormat="1" applyFont="1" applyFill="1" applyBorder="1" applyAlignment="1" applyProtection="1">
      <alignment horizontal="center" vertical="center" wrapText="1"/>
      <protection hidden="1"/>
    </xf>
    <xf numFmtId="49" fontId="44" fillId="6" borderId="31" xfId="2" applyNumberFormat="1" applyFont="1" applyFill="1" applyBorder="1" applyAlignment="1" applyProtection="1">
      <alignment horizontal="center" vertical="center" wrapText="1"/>
      <protection hidden="1"/>
    </xf>
    <xf numFmtId="49" fontId="44" fillId="6" borderId="32" xfId="2" applyNumberFormat="1" applyFont="1" applyFill="1" applyBorder="1" applyAlignment="1" applyProtection="1">
      <alignment horizontal="center" vertical="center" wrapText="1"/>
      <protection hidden="1"/>
    </xf>
    <xf numFmtId="49" fontId="44" fillId="6" borderId="14" xfId="2" applyNumberFormat="1" applyFont="1" applyFill="1" applyBorder="1" applyAlignment="1" applyProtection="1">
      <alignment horizontal="center" vertical="center" wrapText="1"/>
      <protection hidden="1"/>
    </xf>
    <xf numFmtId="0" fontId="3" fillId="0" borderId="8" xfId="2" applyFont="1" applyBorder="1" applyAlignment="1" applyProtection="1">
      <alignment horizontal="center" vertical="center" wrapText="1"/>
      <protection hidden="1"/>
    </xf>
    <xf numFmtId="0" fontId="3" fillId="0" borderId="6" xfId="2" applyFont="1" applyBorder="1" applyAlignment="1" applyProtection="1">
      <alignment horizontal="center" vertical="center" wrapText="1"/>
      <protection locked="0" hidden="1"/>
    </xf>
    <xf numFmtId="0" fontId="3" fillId="0" borderId="5"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0" fontId="3" fillId="0" borderId="2" xfId="2" applyFont="1" applyBorder="1" applyAlignment="1" applyProtection="1">
      <alignment horizontal="center" vertical="center" wrapText="1"/>
      <protection locked="0"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22" xfId="2" applyFont="1" applyBorder="1" applyAlignment="1" applyProtection="1">
      <alignment horizontal="center" vertical="center"/>
      <protection locked="0" hidden="1"/>
    </xf>
    <xf numFmtId="0" fontId="3" fillId="0" borderId="20" xfId="2" applyFont="1" applyBorder="1" applyAlignment="1" applyProtection="1">
      <alignment horizontal="center" vertical="center" wrapText="1"/>
      <protection hidden="1"/>
    </xf>
    <xf numFmtId="0" fontId="3" fillId="0" borderId="22" xfId="2" applyFont="1" applyBorder="1" applyAlignment="1" applyProtection="1">
      <alignment horizontal="center" vertical="center"/>
      <protection hidden="1"/>
    </xf>
    <xf numFmtId="49" fontId="3" fillId="0" borderId="20" xfId="2" applyNumberFormat="1" applyFont="1" applyBorder="1" applyAlignment="1" applyProtection="1">
      <alignment horizontal="center" vertical="center" wrapText="1"/>
      <protection hidden="1"/>
    </xf>
    <xf numFmtId="49" fontId="14" fillId="0" borderId="16" xfId="2" applyNumberFormat="1" applyFont="1" applyBorder="1" applyAlignment="1" applyProtection="1">
      <alignment horizontal="center" vertical="center" wrapText="1"/>
      <protection hidden="1"/>
    </xf>
    <xf numFmtId="49" fontId="14" fillId="0" borderId="32" xfId="2" applyNumberFormat="1" applyFont="1" applyBorder="1" applyAlignment="1" applyProtection="1">
      <alignment horizontal="center" vertical="center" wrapText="1"/>
      <protection hidden="1"/>
    </xf>
    <xf numFmtId="49" fontId="14" fillId="0" borderId="15" xfId="2" applyNumberFormat="1" applyFont="1" applyBorder="1" applyAlignment="1" applyProtection="1">
      <alignment horizontal="center" vertical="center" wrapText="1"/>
      <protection hidden="1"/>
    </xf>
    <xf numFmtId="49" fontId="14" fillId="0" borderId="14" xfId="2" applyNumberFormat="1" applyFont="1" applyBorder="1" applyAlignment="1" applyProtection="1">
      <alignment horizontal="center" vertical="center" wrapText="1"/>
      <protection hidden="1"/>
    </xf>
    <xf numFmtId="0" fontId="13" fillId="2" borderId="21" xfId="2" applyFont="1" applyFill="1" applyBorder="1" applyAlignment="1" applyProtection="1">
      <alignment horizontal="left" vertical="center" wrapText="1"/>
      <protection hidden="1"/>
    </xf>
    <xf numFmtId="0" fontId="13" fillId="2" borderId="20" xfId="2" applyFont="1" applyFill="1" applyBorder="1" applyAlignment="1" applyProtection="1">
      <alignment horizontal="left" vertical="center" wrapText="1"/>
      <protection hidden="1"/>
    </xf>
    <xf numFmtId="0" fontId="13" fillId="2" borderId="7" xfId="2" applyFont="1" applyFill="1" applyBorder="1" applyAlignment="1" applyProtection="1">
      <alignment horizontal="left" vertical="center" wrapText="1"/>
      <protection hidden="1"/>
    </xf>
    <xf numFmtId="0" fontId="13" fillId="2" borderId="0" xfId="2" applyFont="1" applyFill="1" applyAlignment="1" applyProtection="1">
      <alignment horizontal="left" vertical="center" wrapText="1"/>
      <protection hidden="1"/>
    </xf>
    <xf numFmtId="0" fontId="13" fillId="2" borderId="23" xfId="2" applyFont="1" applyFill="1" applyBorder="1" applyAlignment="1" applyProtection="1">
      <alignment horizontal="left" vertical="center" wrapText="1"/>
      <protection hidden="1"/>
    </xf>
    <xf numFmtId="0" fontId="13" fillId="2" borderId="22" xfId="2" applyFont="1" applyFill="1" applyBorder="1" applyAlignment="1" applyProtection="1">
      <alignment horizontal="left" vertical="center" wrapText="1"/>
      <protection hidden="1"/>
    </xf>
    <xf numFmtId="0" fontId="44" fillId="2" borderId="57" xfId="2" applyFont="1" applyFill="1" applyBorder="1" applyAlignment="1" applyProtection="1">
      <alignment horizontal="center" vertical="center" wrapText="1"/>
      <protection hidden="1"/>
    </xf>
    <xf numFmtId="0" fontId="44" fillId="2" borderId="31" xfId="2" applyFont="1" applyFill="1" applyBorder="1" applyAlignment="1" applyProtection="1">
      <alignment horizontal="center" vertical="center" wrapText="1"/>
      <protection hidden="1"/>
    </xf>
    <xf numFmtId="0" fontId="48" fillId="2" borderId="31" xfId="2" applyFont="1" applyFill="1" applyBorder="1" applyAlignment="1" applyProtection="1">
      <alignment vertical="center" wrapText="1"/>
      <protection hidden="1"/>
    </xf>
    <xf numFmtId="49" fontId="5" fillId="0" borderId="6" xfId="2" applyNumberFormat="1" applyFont="1" applyBorder="1" applyAlignment="1" applyProtection="1">
      <alignment horizontal="center" vertical="center" wrapText="1"/>
      <protection hidden="1"/>
    </xf>
    <xf numFmtId="49" fontId="5" fillId="0" borderId="5" xfId="2" applyNumberFormat="1" applyFont="1" applyBorder="1" applyAlignment="1" applyProtection="1">
      <alignment horizontal="center" vertical="center" wrapText="1"/>
      <protection hidden="1"/>
    </xf>
    <xf numFmtId="0" fontId="5" fillId="0" borderId="0" xfId="2" applyFont="1" applyAlignment="1">
      <alignment horizontal="center" vertical="center"/>
    </xf>
    <xf numFmtId="49" fontId="29" fillId="0" borderId="3" xfId="2" applyNumberFormat="1" applyFont="1" applyBorder="1" applyAlignment="1" applyProtection="1">
      <alignment horizontal="center" vertical="center" wrapText="1"/>
      <protection hidden="1"/>
    </xf>
    <xf numFmtId="49" fontId="29" fillId="0" borderId="2" xfId="2" applyNumberFormat="1" applyFont="1" applyBorder="1" applyAlignment="1" applyProtection="1">
      <alignment horizontal="center" vertical="center" wrapText="1"/>
      <protection hidden="1"/>
    </xf>
    <xf numFmtId="0" fontId="58" fillId="3" borderId="7" xfId="2" applyFont="1" applyFill="1" applyBorder="1" applyAlignment="1" applyProtection="1">
      <alignment horizontal="left" vertical="center" wrapText="1"/>
      <protection hidden="1"/>
    </xf>
    <xf numFmtId="0" fontId="58" fillId="3" borderId="0" xfId="2" applyFont="1" applyFill="1" applyAlignment="1" applyProtection="1">
      <alignment horizontal="left" vertical="center" wrapText="1"/>
      <protection hidden="1"/>
    </xf>
    <xf numFmtId="0" fontId="58" fillId="3" borderId="8" xfId="2" applyFont="1" applyFill="1" applyBorder="1" applyAlignment="1" applyProtection="1">
      <alignment horizontal="left" vertical="center" wrapText="1"/>
      <protection hidden="1"/>
    </xf>
    <xf numFmtId="0" fontId="7" fillId="0" borderId="55" xfId="2" applyFont="1" applyBorder="1" applyAlignment="1" applyProtection="1">
      <alignment horizontal="right" wrapText="1"/>
      <protection hidden="1"/>
    </xf>
    <xf numFmtId="0" fontId="7" fillId="0" borderId="53" xfId="2" applyFont="1" applyBorder="1" applyAlignment="1" applyProtection="1">
      <alignment horizontal="right" wrapText="1"/>
      <protection hidden="1"/>
    </xf>
    <xf numFmtId="0" fontId="7" fillId="0" borderId="54" xfId="2" applyFont="1" applyBorder="1" applyAlignment="1" applyProtection="1">
      <alignment horizontal="right" wrapText="1"/>
      <protection hidden="1"/>
    </xf>
    <xf numFmtId="0" fontId="11" fillId="3" borderId="7" xfId="2" applyFont="1" applyFill="1" applyBorder="1" applyAlignment="1" applyProtection="1">
      <alignment horizontal="left" vertical="center" wrapText="1"/>
      <protection hidden="1"/>
    </xf>
    <xf numFmtId="0" fontId="11" fillId="3" borderId="0" xfId="2" applyFont="1" applyFill="1" applyAlignment="1" applyProtection="1">
      <alignment horizontal="left" vertical="center" wrapText="1"/>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10" fillId="2" borderId="21" xfId="2" applyFont="1" applyFill="1" applyBorder="1" applyAlignment="1" applyProtection="1">
      <alignment horizontal="center" vertical="top" wrapText="1"/>
      <protection hidden="1"/>
    </xf>
    <xf numFmtId="0" fontId="10" fillId="2" borderId="20" xfId="2" applyFont="1" applyFill="1" applyBorder="1" applyAlignment="1" applyProtection="1">
      <alignment horizontal="center" vertical="top" wrapText="1"/>
      <protection hidden="1"/>
    </xf>
    <xf numFmtId="0" fontId="7" fillId="3" borderId="14" xfId="2" applyFont="1" applyFill="1" applyBorder="1" applyAlignment="1" applyProtection="1">
      <alignment horizontal="center" vertical="center" wrapText="1"/>
      <protection hidden="1"/>
    </xf>
    <xf numFmtId="0" fontId="7" fillId="3" borderId="31" xfId="2" applyFont="1" applyFill="1" applyBorder="1" applyAlignment="1" applyProtection="1">
      <alignment horizontal="center" vertical="center" wrapText="1"/>
      <protection hidden="1"/>
    </xf>
    <xf numFmtId="0" fontId="7" fillId="3" borderId="32" xfId="2" applyFont="1" applyFill="1" applyBorder="1" applyAlignment="1" applyProtection="1">
      <alignment horizontal="center" vertical="center" wrapText="1"/>
      <protection hidden="1"/>
    </xf>
    <xf numFmtId="0" fontId="3" fillId="0" borderId="14" xfId="2" applyFont="1" applyBorder="1" applyAlignment="1" applyProtection="1">
      <alignment horizontal="left" vertical="center" wrapText="1"/>
      <protection hidden="1"/>
    </xf>
    <xf numFmtId="0" fontId="3" fillId="0" borderId="31" xfId="2" applyFont="1" applyBorder="1" applyAlignment="1" applyProtection="1">
      <alignment horizontal="left" vertical="center" wrapText="1"/>
      <protection hidden="1"/>
    </xf>
    <xf numFmtId="0" fontId="3" fillId="0" borderId="32" xfId="2" applyFont="1" applyBorder="1" applyAlignment="1" applyProtection="1">
      <alignment horizontal="left" vertical="center" wrapText="1"/>
      <protection hidden="1"/>
    </xf>
    <xf numFmtId="0" fontId="3" fillId="0" borderId="60" xfId="2" applyFont="1" applyBorder="1" applyAlignment="1" applyProtection="1">
      <alignment horizontal="right" wrapText="1"/>
      <protection hidden="1"/>
    </xf>
    <xf numFmtId="0" fontId="3" fillId="0" borderId="58" xfId="2" applyFont="1" applyBorder="1" applyAlignment="1" applyProtection="1">
      <alignment horizontal="right" wrapText="1"/>
      <protection hidden="1"/>
    </xf>
    <xf numFmtId="0" fontId="3" fillId="0" borderId="59" xfId="2" applyFont="1" applyBorder="1" applyAlignment="1" applyProtection="1">
      <alignment horizontal="right" wrapText="1"/>
      <protection hidden="1"/>
    </xf>
    <xf numFmtId="0" fontId="14" fillId="3" borderId="7" xfId="2" applyFont="1" applyFill="1" applyBorder="1" applyAlignment="1" applyProtection="1">
      <alignment horizontal="left" vertical="center" wrapText="1"/>
      <protection hidden="1"/>
    </xf>
    <xf numFmtId="0" fontId="14" fillId="3" borderId="0" xfId="2" applyFont="1" applyFill="1" applyAlignment="1" applyProtection="1">
      <alignment horizontal="left" vertical="center" wrapText="1"/>
      <protection hidden="1"/>
    </xf>
    <xf numFmtId="0" fontId="14" fillId="3" borderId="0" xfId="2" applyFont="1" applyFill="1" applyAlignment="1" applyProtection="1">
      <alignment horizontal="left"/>
      <protection hidden="1"/>
    </xf>
    <xf numFmtId="0" fontId="14" fillId="3" borderId="70" xfId="2" applyFont="1" applyFill="1" applyBorder="1" applyAlignment="1" applyProtection="1">
      <alignment horizontal="left"/>
      <protection hidden="1"/>
    </xf>
    <xf numFmtId="0" fontId="3" fillId="0" borderId="57" xfId="2" applyFont="1" applyBorder="1" applyAlignment="1" applyProtection="1">
      <alignment horizontal="right" wrapText="1"/>
      <protection hidden="1"/>
    </xf>
    <xf numFmtId="0" fontId="3" fillId="0" borderId="31" xfId="2" applyFont="1" applyBorder="1" applyAlignment="1" applyProtection="1">
      <alignment horizontal="right" wrapText="1"/>
      <protection hidden="1"/>
    </xf>
    <xf numFmtId="0" fontId="3" fillId="0" borderId="32" xfId="2" applyFont="1" applyBorder="1" applyAlignment="1" applyProtection="1">
      <alignment horizontal="right" wrapText="1"/>
      <protection hidden="1"/>
    </xf>
    <xf numFmtId="0" fontId="20" fillId="2" borderId="6" xfId="2" applyFont="1" applyFill="1" applyBorder="1" applyAlignment="1" applyProtection="1">
      <alignment horizontal="center" vertical="center" wrapText="1"/>
      <protection hidden="1"/>
    </xf>
    <xf numFmtId="0" fontId="20" fillId="2" borderId="5" xfId="2" applyFont="1" applyFill="1" applyBorder="1" applyAlignment="1" applyProtection="1">
      <alignment horizontal="center" vertical="center" wrapText="1"/>
      <protection hidden="1"/>
    </xf>
    <xf numFmtId="0" fontId="20" fillId="2" borderId="33" xfId="2" applyFont="1" applyFill="1" applyBorder="1" applyAlignment="1" applyProtection="1">
      <alignment horizontal="center" vertical="center" wrapText="1"/>
      <protection hidden="1"/>
    </xf>
    <xf numFmtId="0" fontId="7" fillId="0" borderId="0" xfId="2" applyFont="1" applyAlignment="1" applyProtection="1">
      <alignment horizontal="right" vertical="center"/>
      <protection hidden="1"/>
    </xf>
    <xf numFmtId="0" fontId="3" fillId="0" borderId="29" xfId="2" applyFont="1" applyBorder="1" applyAlignment="1" applyProtection="1">
      <alignment horizontal="center" vertical="center"/>
      <protection locked="0"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10" fillId="2" borderId="7" xfId="2" applyFont="1" applyFill="1" applyBorder="1" applyAlignment="1" applyProtection="1">
      <alignment horizontal="center" vertical="center"/>
      <protection hidden="1"/>
    </xf>
    <xf numFmtId="0" fontId="10" fillId="2" borderId="0" xfId="2" applyFont="1" applyFill="1" applyAlignment="1" applyProtection="1">
      <alignment horizontal="center" vertical="center"/>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65" fillId="0" borderId="7" xfId="2" applyFont="1" applyBorder="1" applyAlignment="1" applyProtection="1">
      <alignment vertical="center" wrapText="1"/>
      <protection hidden="1"/>
    </xf>
    <xf numFmtId="0" fontId="65" fillId="0" borderId="0" xfId="2" applyFont="1" applyAlignment="1" applyProtection="1">
      <alignment vertical="center" wrapText="1"/>
      <protection hidden="1"/>
    </xf>
    <xf numFmtId="0" fontId="65" fillId="0" borderId="0" xfId="2" applyFont="1" applyProtection="1">
      <protection hidden="1"/>
    </xf>
    <xf numFmtId="0" fontId="63" fillId="0" borderId="7" xfId="2" applyFont="1" applyBorder="1" applyAlignment="1" applyProtection="1">
      <alignment horizontal="left" vertical="center" wrapText="1"/>
      <protection hidden="1"/>
    </xf>
    <xf numFmtId="0" fontId="63" fillId="0" borderId="0" xfId="2" applyFont="1" applyAlignment="1" applyProtection="1">
      <alignment horizontal="left" vertical="center" wrapText="1"/>
      <protection hidden="1"/>
    </xf>
    <xf numFmtId="0" fontId="11" fillId="0" borderId="55" xfId="2" applyFont="1" applyBorder="1" applyAlignment="1" applyProtection="1">
      <alignment horizontal="right" wrapText="1"/>
      <protection hidden="1"/>
    </xf>
    <xf numFmtId="0" fontId="11" fillId="0" borderId="53" xfId="2" applyFont="1" applyBorder="1" applyAlignment="1" applyProtection="1">
      <alignment horizontal="right" wrapText="1"/>
      <protection hidden="1"/>
    </xf>
    <xf numFmtId="0" fontId="11" fillId="0" borderId="54" xfId="2" applyFont="1" applyBorder="1" applyAlignment="1" applyProtection="1">
      <alignment horizontal="right" wrapText="1"/>
      <protection hidden="1"/>
    </xf>
    <xf numFmtId="0" fontId="4" fillId="0" borderId="6" xfId="0" applyFont="1" applyBorder="1" applyAlignment="1" applyProtection="1">
      <alignment horizontal="center" vertical="center"/>
      <protection locked="0" hidden="1"/>
    </xf>
    <xf numFmtId="0" fontId="4" fillId="0" borderId="33" xfId="0" applyFont="1" applyBorder="1" applyAlignment="1" applyProtection="1">
      <alignment horizontal="center" vertical="center"/>
      <protection locked="0" hidden="1"/>
    </xf>
    <xf numFmtId="0" fontId="4" fillId="0" borderId="56" xfId="0" applyFont="1" applyBorder="1" applyAlignment="1" applyProtection="1">
      <alignment horizontal="center" vertical="center"/>
      <protection locked="0" hidden="1"/>
    </xf>
    <xf numFmtId="0" fontId="3" fillId="0" borderId="73" xfId="0" applyFont="1" applyBorder="1" applyAlignment="1" applyProtection="1">
      <alignment horizontal="center" vertical="center"/>
      <protection locked="0" hidden="1"/>
    </xf>
    <xf numFmtId="0" fontId="3" fillId="0" borderId="72" xfId="0" applyFont="1" applyBorder="1" applyAlignment="1" applyProtection="1">
      <alignment horizontal="center" vertical="center"/>
      <protection locked="0" hidden="1"/>
    </xf>
    <xf numFmtId="0" fontId="6" fillId="2" borderId="8" xfId="2" applyFont="1" applyFill="1" applyBorder="1" applyAlignment="1" applyProtection="1">
      <alignment horizontal="center" vertical="center"/>
      <protection hidden="1"/>
    </xf>
    <xf numFmtId="0" fontId="7" fillId="0" borderId="69" xfId="0" applyFont="1" applyBorder="1" applyAlignment="1" applyProtection="1">
      <alignment horizontal="left" vertical="center" wrapText="1"/>
      <protection hidden="1"/>
    </xf>
    <xf numFmtId="0" fontId="4" fillId="0" borderId="30" xfId="2" applyFont="1" applyBorder="1" applyAlignment="1" applyProtection="1">
      <alignment horizontal="center" vertical="center" textRotation="180"/>
      <protection hidden="1"/>
    </xf>
    <xf numFmtId="0" fontId="4" fillId="0" borderId="4" xfId="2" applyFont="1" applyBorder="1" applyAlignment="1" applyProtection="1">
      <alignment horizontal="center" vertical="center" textRotation="180"/>
      <protection hidden="1"/>
    </xf>
    <xf numFmtId="0" fontId="4" fillId="0" borderId="1" xfId="2" applyFont="1" applyBorder="1" applyAlignment="1" applyProtection="1">
      <alignment horizontal="center" vertical="center" textRotation="180"/>
      <protection hidden="1"/>
    </xf>
    <xf numFmtId="0" fontId="6" fillId="2" borderId="34" xfId="0" applyFont="1" applyFill="1" applyBorder="1" applyAlignment="1" applyProtection="1">
      <alignment horizontal="center" vertical="center"/>
      <protection hidden="1"/>
    </xf>
    <xf numFmtId="0" fontId="7" fillId="0" borderId="35" xfId="0" applyFont="1" applyBorder="1" applyAlignment="1" applyProtection="1">
      <alignment horizontal="center" vertical="center"/>
      <protection hidden="1"/>
    </xf>
    <xf numFmtId="49" fontId="3" fillId="0" borderId="7" xfId="2" applyNumberFormat="1" applyFont="1" applyBorder="1" applyAlignment="1" applyProtection="1">
      <alignment horizontal="left" vertical="center" wrapText="1" shrinkToFit="1"/>
      <protection hidden="1"/>
    </xf>
    <xf numFmtId="49" fontId="3" fillId="0" borderId="0" xfId="2" applyNumberFormat="1" applyFont="1" applyAlignment="1" applyProtection="1">
      <alignment horizontal="left" vertical="center" wrapText="1" shrinkToFit="1"/>
      <protection hidden="1"/>
    </xf>
    <xf numFmtId="0" fontId="9" fillId="2" borderId="7" xfId="2" applyFont="1" applyFill="1" applyBorder="1" applyAlignment="1" applyProtection="1">
      <alignment horizontal="center" vertical="center"/>
      <protection hidden="1"/>
    </xf>
    <xf numFmtId="0" fontId="9" fillId="2" borderId="0" xfId="2" applyFont="1" applyFill="1" applyAlignment="1" applyProtection="1">
      <alignment horizontal="center" vertical="center"/>
      <protection hidden="1"/>
    </xf>
    <xf numFmtId="0" fontId="9" fillId="2" borderId="8" xfId="2" applyFont="1" applyFill="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3" fillId="0" borderId="33" xfId="2" applyFont="1" applyBorder="1" applyAlignment="1" applyProtection="1">
      <alignment horizontal="center" vertical="center" wrapText="1"/>
      <protection locked="0" hidden="1"/>
    </xf>
    <xf numFmtId="0" fontId="3" fillId="0" borderId="56" xfId="2" applyFont="1" applyBorder="1" applyAlignment="1" applyProtection="1">
      <alignment horizontal="center" vertical="center" wrapText="1"/>
      <protection locked="0" hidden="1"/>
    </xf>
    <xf numFmtId="0" fontId="15" fillId="0" borderId="5" xfId="2" applyFont="1" applyBorder="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168" fontId="3" fillId="0" borderId="14" xfId="1" applyNumberFormat="1" applyFont="1" applyFill="1" applyBorder="1" applyAlignment="1" applyProtection="1">
      <alignment horizontal="center" vertical="center"/>
      <protection hidden="1"/>
    </xf>
    <xf numFmtId="168" fontId="3" fillId="0" borderId="32" xfId="1" applyNumberFormat="1" applyFont="1" applyFill="1" applyBorder="1" applyAlignment="1" applyProtection="1">
      <alignment horizontal="center" vertical="center"/>
      <protection hidden="1"/>
    </xf>
    <xf numFmtId="0" fontId="3" fillId="0" borderId="57"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left" wrapText="1"/>
      <protection hidden="1"/>
    </xf>
    <xf numFmtId="0" fontId="7" fillId="0" borderId="15" xfId="2" applyFont="1" applyBorder="1" applyAlignment="1" applyProtection="1">
      <alignment horizontal="center" vertical="center" wrapText="1"/>
      <protection hidden="1"/>
    </xf>
    <xf numFmtId="0" fontId="7" fillId="0" borderId="14" xfId="2" applyFont="1" applyBorder="1" applyAlignment="1" applyProtection="1">
      <alignment horizontal="center" vertical="center" wrapText="1"/>
      <protection hidden="1"/>
    </xf>
    <xf numFmtId="0" fontId="7" fillId="0" borderId="32" xfId="2" applyFont="1" applyBorder="1" applyAlignment="1" applyProtection="1">
      <alignment horizontal="center" vertical="center" wrapText="1"/>
      <protection hidden="1"/>
    </xf>
    <xf numFmtId="49" fontId="3" fillId="0" borderId="7" xfId="2" applyNumberFormat="1" applyFont="1" applyBorder="1" applyAlignment="1" applyProtection="1">
      <alignment horizontal="left" vertical="center" wrapText="1"/>
      <protection hidden="1"/>
    </xf>
    <xf numFmtId="49" fontId="3" fillId="0" borderId="0" xfId="2" applyNumberFormat="1" applyFont="1" applyAlignment="1" applyProtection="1">
      <alignment horizontal="left" vertical="center" wrapText="1"/>
      <protection hidden="1"/>
    </xf>
    <xf numFmtId="0" fontId="68" fillId="0" borderId="10" xfId="2" applyFont="1" applyBorder="1" applyAlignment="1" applyProtection="1">
      <alignment horizontal="center" vertical="center"/>
      <protection hidden="1"/>
    </xf>
    <xf numFmtId="0" fontId="68" fillId="0" borderId="9" xfId="2" applyFont="1" applyBorder="1" applyAlignment="1" applyProtection="1">
      <alignment horizontal="center" vertical="center"/>
      <protection hidden="1"/>
    </xf>
    <xf numFmtId="0" fontId="3" fillId="0" borderId="15" xfId="2" applyFont="1" applyBorder="1" applyAlignment="1" applyProtection="1">
      <alignment horizontal="left" vertical="center" wrapText="1"/>
      <protection hidden="1"/>
    </xf>
    <xf numFmtId="0" fontId="11" fillId="0" borderId="21" xfId="2" applyFont="1" applyBorder="1" applyAlignment="1" applyProtection="1">
      <alignment horizontal="center" vertical="center" wrapText="1"/>
      <protection hidden="1"/>
    </xf>
    <xf numFmtId="0" fontId="11" fillId="0" borderId="20" xfId="2" applyFont="1" applyBorder="1" applyAlignment="1" applyProtection="1">
      <alignment horizontal="center" vertical="center" wrapText="1"/>
      <protection hidden="1"/>
    </xf>
    <xf numFmtId="0" fontId="11" fillId="0" borderId="7" xfId="2" applyFont="1" applyBorder="1" applyAlignment="1" applyProtection="1">
      <alignment horizontal="center" vertical="center" wrapText="1"/>
      <protection hidden="1"/>
    </xf>
    <xf numFmtId="0" fontId="11" fillId="0" borderId="0" xfId="2" applyFont="1" applyAlignment="1" applyProtection="1">
      <alignment horizontal="center" vertical="center" wrapText="1"/>
      <protection hidden="1"/>
    </xf>
    <xf numFmtId="170" fontId="9" fillId="6" borderId="19" xfId="1" applyNumberFormat="1" applyFont="1" applyFill="1" applyBorder="1" applyAlignment="1" applyProtection="1">
      <alignment horizontal="center" vertical="center" wrapText="1"/>
      <protection hidden="1"/>
    </xf>
    <xf numFmtId="170" fontId="9" fillId="6" borderId="18" xfId="1" applyNumberFormat="1" applyFont="1" applyFill="1" applyBorder="1" applyAlignment="1" applyProtection="1">
      <alignment horizontal="center" vertical="center" wrapText="1"/>
      <protection hidden="1"/>
    </xf>
    <xf numFmtId="170" fontId="9" fillId="6" borderId="16" xfId="1" applyNumberFormat="1" applyFont="1" applyFill="1" applyBorder="1" applyAlignment="1" applyProtection="1">
      <alignment horizontal="center" vertical="center" wrapText="1"/>
      <protection hidden="1"/>
    </xf>
    <xf numFmtId="170" fontId="9" fillId="6" borderId="15" xfId="1" applyNumberFormat="1" applyFont="1" applyFill="1" applyBorder="1" applyAlignment="1" applyProtection="1">
      <alignment horizontal="center" vertical="center" wrapText="1"/>
      <protection hidden="1"/>
    </xf>
    <xf numFmtId="170" fontId="9" fillId="6" borderId="13" xfId="1" applyNumberFormat="1" applyFont="1" applyFill="1" applyBorder="1" applyAlignment="1" applyProtection="1">
      <alignment horizontal="center" vertical="center" wrapText="1"/>
      <protection hidden="1"/>
    </xf>
    <xf numFmtId="170" fontId="9" fillId="6" borderId="12" xfId="1" applyNumberFormat="1" applyFont="1" applyFill="1" applyBorder="1" applyAlignment="1" applyProtection="1">
      <alignment horizontal="center" vertical="center" wrapText="1"/>
      <protection hidden="1"/>
    </xf>
    <xf numFmtId="0" fontId="7" fillId="0" borderId="57" xfId="2" applyFont="1" applyBorder="1" applyAlignment="1" applyProtection="1">
      <alignment horizontal="center" vertical="center"/>
      <protection hidden="1"/>
    </xf>
    <xf numFmtId="0" fontId="7" fillId="0" borderId="32" xfId="2" applyFont="1" applyBorder="1" applyAlignment="1" applyProtection="1">
      <alignment horizontal="center" vertical="center"/>
      <protection hidden="1"/>
    </xf>
    <xf numFmtId="49" fontId="7" fillId="0" borderId="7" xfId="2" applyNumberFormat="1" applyFont="1" applyBorder="1" applyAlignment="1" applyProtection="1">
      <alignment horizontal="left" vertical="center" wrapText="1"/>
      <protection hidden="1"/>
    </xf>
    <xf numFmtId="49" fontId="7" fillId="0" borderId="0" xfId="2" applyNumberFormat="1" applyFont="1" applyAlignment="1" applyProtection="1">
      <alignment horizontal="left" vertical="center" wrapText="1"/>
      <protection hidden="1"/>
    </xf>
    <xf numFmtId="49" fontId="69" fillId="2" borderId="7" xfId="2" applyNumberFormat="1" applyFont="1" applyFill="1" applyBorder="1" applyAlignment="1" applyProtection="1">
      <alignment horizontal="justify" vertical="top" wrapText="1" shrinkToFit="1"/>
      <protection hidden="1"/>
    </xf>
    <xf numFmtId="49" fontId="69" fillId="2" borderId="0" xfId="2" applyNumberFormat="1" applyFont="1" applyFill="1" applyAlignment="1" applyProtection="1">
      <alignment horizontal="justify" vertical="top" wrapText="1" shrinkToFit="1"/>
      <protection hidden="1"/>
    </xf>
    <xf numFmtId="49" fontId="69" fillId="2" borderId="8" xfId="2" applyNumberFormat="1" applyFont="1" applyFill="1" applyBorder="1" applyAlignment="1" applyProtection="1">
      <alignment horizontal="justify" vertical="top" wrapText="1" shrinkToFit="1"/>
      <protection hidden="1"/>
    </xf>
    <xf numFmtId="49" fontId="3" fillId="0" borderId="7" xfId="2" applyNumberFormat="1" applyFont="1" applyBorder="1" applyAlignment="1" applyProtection="1">
      <alignment horizontal="left" vertical="top" wrapText="1" shrinkToFit="1"/>
      <protection hidden="1"/>
    </xf>
    <xf numFmtId="49" fontId="3" fillId="0" borderId="0" xfId="2" applyNumberFormat="1" applyFont="1" applyAlignment="1" applyProtection="1">
      <alignment horizontal="left" vertical="top" wrapText="1" shrinkToFit="1"/>
      <protection hidden="1"/>
    </xf>
    <xf numFmtId="0" fontId="10" fillId="2" borderId="34" xfId="2" applyFont="1" applyFill="1" applyBorder="1" applyAlignment="1" applyProtection="1">
      <alignment horizontal="center" vertical="top" wrapText="1"/>
      <protection hidden="1"/>
    </xf>
    <xf numFmtId="0" fontId="7" fillId="0" borderId="7" xfId="2" applyFont="1" applyBorder="1" applyAlignment="1" applyProtection="1">
      <alignment horizontal="left" vertical="center" wrapText="1"/>
      <protection hidden="1"/>
    </xf>
    <xf numFmtId="0" fontId="7" fillId="0" borderId="0" xfId="2" applyFont="1" applyAlignment="1" applyProtection="1">
      <alignment horizontal="left" vertical="center" wrapText="1"/>
      <protection hidden="1"/>
    </xf>
    <xf numFmtId="171" fontId="78" fillId="2" borderId="0" xfId="0" applyNumberFormat="1" applyFont="1" applyFill="1" applyAlignment="1" applyProtection="1">
      <alignment horizontal="left" vertical="center"/>
      <protection hidden="1"/>
    </xf>
    <xf numFmtId="171" fontId="78" fillId="2" borderId="8" xfId="0" applyNumberFormat="1" applyFont="1" applyFill="1" applyBorder="1" applyAlignment="1" applyProtection="1">
      <alignment horizontal="left" vertical="center"/>
      <protection hidden="1"/>
    </xf>
    <xf numFmtId="0" fontId="10" fillId="2" borderId="7" xfId="2" applyFont="1" applyFill="1" applyBorder="1" applyAlignment="1" applyProtection="1">
      <alignment horizontal="right" vertical="center"/>
      <protection hidden="1"/>
    </xf>
    <xf numFmtId="0" fontId="10" fillId="2" borderId="0" xfId="2" applyFont="1" applyFill="1" applyAlignment="1" applyProtection="1">
      <alignment horizontal="right" vertical="center"/>
      <protection hidden="1"/>
    </xf>
    <xf numFmtId="168" fontId="3" fillId="0" borderId="65" xfId="1" applyNumberFormat="1" applyFont="1" applyFill="1" applyBorder="1" applyAlignment="1" applyProtection="1">
      <alignment horizontal="center" vertical="center"/>
      <protection hidden="1"/>
    </xf>
    <xf numFmtId="168" fontId="3" fillId="0" borderId="64" xfId="1" applyNumberFormat="1" applyFont="1" applyFill="1" applyBorder="1" applyAlignment="1" applyProtection="1">
      <alignment horizontal="center" vertical="center"/>
      <protection hidden="1"/>
    </xf>
    <xf numFmtId="0" fontId="3" fillId="0" borderId="68" xfId="2" applyFont="1" applyBorder="1" applyAlignment="1" applyProtection="1">
      <alignment horizontal="left" vertical="center" wrapText="1"/>
      <protection hidden="1"/>
    </xf>
    <xf numFmtId="0" fontId="4" fillId="0" borderId="30" xfId="0" applyFont="1" applyBorder="1" applyAlignment="1" applyProtection="1">
      <alignment horizontal="center" vertical="center" textRotation="180"/>
      <protection hidden="1"/>
    </xf>
    <xf numFmtId="0" fontId="4" fillId="0" borderId="4" xfId="0" applyFont="1" applyBorder="1" applyAlignment="1" applyProtection="1">
      <alignment horizontal="center" vertical="center" textRotation="180"/>
      <protection hidden="1"/>
    </xf>
    <xf numFmtId="0" fontId="4" fillId="0" borderId="1" xfId="0" applyFont="1" applyBorder="1" applyAlignment="1" applyProtection="1">
      <alignment horizontal="center" vertical="center" textRotation="180"/>
      <protection hidden="1"/>
    </xf>
    <xf numFmtId="0" fontId="9" fillId="2" borderId="7"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171" fontId="79" fillId="2" borderId="0" xfId="0" applyNumberFormat="1" applyFont="1" applyFill="1" applyAlignment="1" applyProtection="1">
      <alignment horizontal="center" vertical="center"/>
      <protection hidden="1"/>
    </xf>
    <xf numFmtId="171" fontId="79" fillId="2" borderId="8" xfId="0" applyNumberFormat="1" applyFont="1" applyFill="1" applyBorder="1" applyAlignment="1" applyProtection="1">
      <alignment horizontal="center" vertical="center"/>
      <protection hidden="1"/>
    </xf>
    <xf numFmtId="0" fontId="10" fillId="2" borderId="15" xfId="0" applyFont="1" applyFill="1" applyBorder="1" applyAlignment="1" applyProtection="1">
      <alignment horizontal="center" vertical="center"/>
      <protection hidden="1"/>
    </xf>
    <xf numFmtId="0" fontId="7" fillId="0" borderId="15" xfId="0" applyFont="1" applyBorder="1" applyAlignment="1" applyProtection="1">
      <alignment horizontal="center" vertical="center" wrapText="1"/>
      <protection hidden="1"/>
    </xf>
    <xf numFmtId="0" fontId="3" fillId="0" borderId="15" xfId="0" applyFont="1" applyBorder="1" applyAlignment="1" applyProtection="1">
      <alignment horizontal="left" vertical="center" wrapText="1"/>
      <protection hidden="1"/>
    </xf>
    <xf numFmtId="49" fontId="3" fillId="0" borderId="7" xfId="0" applyNumberFormat="1" applyFont="1" applyBorder="1" applyAlignment="1" applyProtection="1">
      <alignment horizontal="justify" vertical="center" wrapText="1"/>
      <protection hidden="1"/>
    </xf>
    <xf numFmtId="49" fontId="3" fillId="0" borderId="0" xfId="0" applyNumberFormat="1" applyFont="1" applyAlignment="1" applyProtection="1">
      <alignment horizontal="justify" vertical="center" wrapText="1"/>
      <protection hidden="1"/>
    </xf>
    <xf numFmtId="49" fontId="3" fillId="0" borderId="8" xfId="0" applyNumberFormat="1" applyFont="1" applyBorder="1" applyAlignment="1" applyProtection="1">
      <alignment horizontal="justify" vertical="center" wrapText="1"/>
      <protection hidden="1"/>
    </xf>
    <xf numFmtId="49" fontId="7" fillId="0" borderId="8" xfId="0" applyNumberFormat="1" applyFont="1" applyBorder="1" applyAlignment="1" applyProtection="1">
      <alignment horizontal="center" vertical="center" wrapText="1"/>
      <protection hidden="1"/>
    </xf>
    <xf numFmtId="0" fontId="11" fillId="0" borderId="19" xfId="0" applyFont="1" applyBorder="1" applyAlignment="1" applyProtection="1">
      <alignment horizontal="right" vertical="center" wrapText="1"/>
      <protection hidden="1"/>
    </xf>
    <xf numFmtId="0" fontId="11" fillId="0" borderId="18" xfId="0" applyFont="1" applyBorder="1" applyAlignment="1" applyProtection="1">
      <alignment horizontal="right" vertical="center" wrapText="1"/>
      <protection hidden="1"/>
    </xf>
    <xf numFmtId="0" fontId="11" fillId="0" borderId="16" xfId="0" applyFont="1" applyBorder="1" applyAlignment="1" applyProtection="1">
      <alignment horizontal="right" vertical="center" wrapText="1"/>
      <protection hidden="1"/>
    </xf>
    <xf numFmtId="0" fontId="11" fillId="0" borderId="15" xfId="0" applyFont="1" applyBorder="1" applyAlignment="1" applyProtection="1">
      <alignment horizontal="right" vertical="center" wrapText="1"/>
      <protection hidden="1"/>
    </xf>
    <xf numFmtId="0" fontId="11" fillId="0" borderId="13" xfId="0" applyFont="1" applyBorder="1" applyAlignment="1" applyProtection="1">
      <alignment horizontal="right" vertical="center" wrapText="1"/>
      <protection hidden="1"/>
    </xf>
    <xf numFmtId="0" fontId="11" fillId="0" borderId="12" xfId="0" applyFont="1" applyBorder="1" applyAlignment="1" applyProtection="1">
      <alignment horizontal="right" vertical="center" wrapText="1"/>
      <protection hidden="1"/>
    </xf>
    <xf numFmtId="49" fontId="11" fillId="0" borderId="7" xfId="0" applyNumberFormat="1" applyFont="1" applyBorder="1" applyAlignment="1" applyProtection="1">
      <alignment horizontal="center" vertical="center" wrapText="1"/>
      <protection hidden="1"/>
    </xf>
    <xf numFmtId="49" fontId="11" fillId="0" borderId="0" xfId="0" applyNumberFormat="1" applyFont="1" applyAlignment="1" applyProtection="1">
      <alignment horizontal="center" vertical="center" wrapText="1"/>
      <protection hidden="1"/>
    </xf>
    <xf numFmtId="44" fontId="30" fillId="0" borderId="16" xfId="1" applyFont="1" applyBorder="1" applyAlignment="1" applyProtection="1">
      <alignment horizontal="center" vertical="center" wrapText="1"/>
      <protection hidden="1"/>
    </xf>
    <xf numFmtId="44" fontId="30" fillId="0" borderId="15" xfId="1" applyFont="1" applyBorder="1" applyAlignment="1" applyProtection="1">
      <alignment horizontal="center" vertical="center" wrapText="1"/>
      <protection hidden="1"/>
    </xf>
    <xf numFmtId="49" fontId="7" fillId="0" borderId="0" xfId="0" applyNumberFormat="1" applyFont="1" applyAlignment="1" applyProtection="1">
      <alignment horizontal="center" vertical="center"/>
      <protection hidden="1"/>
    </xf>
    <xf numFmtId="0" fontId="7" fillId="0" borderId="10" xfId="0" applyFont="1" applyBorder="1" applyAlignment="1" applyProtection="1">
      <alignment horizontal="center" vertical="center"/>
      <protection locked="0" hidden="1"/>
    </xf>
    <xf numFmtId="49" fontId="7" fillId="0" borderId="35" xfId="0" applyNumberFormat="1" applyFont="1" applyBorder="1" applyAlignment="1" applyProtection="1">
      <alignment horizontal="center" vertical="center"/>
      <protection locked="0" hidden="1"/>
    </xf>
    <xf numFmtId="49" fontId="7" fillId="0" borderId="0" xfId="0" applyNumberFormat="1" applyFont="1" applyAlignment="1" applyProtection="1">
      <alignment horizontal="center" vertical="center" wrapText="1"/>
      <protection hidden="1"/>
    </xf>
    <xf numFmtId="49" fontId="7" fillId="0" borderId="15" xfId="0" applyNumberFormat="1" applyFont="1" applyBorder="1" applyAlignment="1" applyProtection="1">
      <alignment horizontal="center" vertical="center"/>
      <protection locked="0" hidden="1"/>
    </xf>
    <xf numFmtId="0" fontId="7" fillId="0" borderId="15" xfId="0" applyFont="1" applyBorder="1" applyAlignment="1" applyProtection="1">
      <alignment horizontal="center" vertical="center"/>
      <protection locked="0" hidden="1"/>
    </xf>
    <xf numFmtId="0" fontId="9" fillId="2" borderId="21" xfId="0" applyFont="1" applyFill="1" applyBorder="1" applyAlignment="1" applyProtection="1">
      <alignment horizontal="center" vertical="top" wrapText="1"/>
      <protection hidden="1"/>
    </xf>
    <xf numFmtId="0" fontId="9" fillId="2" borderId="20" xfId="0" applyFont="1" applyFill="1" applyBorder="1" applyAlignment="1" applyProtection="1">
      <alignment horizontal="center" vertical="top" wrapText="1"/>
      <protection hidden="1"/>
    </xf>
    <xf numFmtId="0" fontId="9" fillId="2" borderId="34" xfId="0" applyFont="1" applyFill="1" applyBorder="1" applyAlignment="1" applyProtection="1">
      <alignment horizontal="center" vertical="top" wrapText="1"/>
      <protection hidden="1"/>
    </xf>
    <xf numFmtId="0" fontId="3" fillId="0" borderId="7" xfId="0" applyFont="1" applyBorder="1" applyAlignment="1" applyProtection="1">
      <alignment horizontal="justify" vertical="center" wrapText="1"/>
      <protection hidden="1"/>
    </xf>
    <xf numFmtId="0" fontId="3" fillId="0" borderId="0" xfId="0" applyFont="1" applyAlignment="1" applyProtection="1">
      <alignment horizontal="justify" vertical="center" wrapText="1"/>
      <protection hidden="1"/>
    </xf>
    <xf numFmtId="0" fontId="3" fillId="0" borderId="8" xfId="0" applyFont="1" applyBorder="1" applyAlignment="1" applyProtection="1">
      <alignment horizontal="justify" vertical="center" wrapText="1"/>
      <protection hidden="1"/>
    </xf>
    <xf numFmtId="0" fontId="10" fillId="2" borderId="7" xfId="0" applyFont="1" applyFill="1" applyBorder="1" applyAlignment="1" applyProtection="1">
      <alignment horizontal="right" vertical="center"/>
      <protection hidden="1"/>
    </xf>
    <xf numFmtId="0" fontId="10" fillId="2" borderId="0" xfId="0" applyFont="1" applyFill="1" applyAlignment="1" applyProtection="1">
      <alignment horizontal="right" vertical="center"/>
      <protection hidden="1"/>
    </xf>
    <xf numFmtId="171" fontId="3" fillId="0" borderId="0" xfId="0" applyNumberFormat="1" applyFont="1" applyAlignment="1" applyProtection="1">
      <alignment horizontal="left" vertical="center"/>
      <protection hidden="1"/>
    </xf>
    <xf numFmtId="171" fontId="3" fillId="0" borderId="8" xfId="0" applyNumberFormat="1" applyFont="1" applyBorder="1" applyAlignment="1" applyProtection="1">
      <alignment horizontal="left" vertical="center"/>
      <protection hidden="1"/>
    </xf>
    <xf numFmtId="49" fontId="7" fillId="0" borderId="8" xfId="0" applyNumberFormat="1" applyFont="1" applyBorder="1" applyAlignment="1" applyProtection="1">
      <alignment horizontal="center" vertical="center"/>
      <protection hidden="1"/>
    </xf>
    <xf numFmtId="49" fontId="7" fillId="0" borderId="10" xfId="0" applyNumberFormat="1" applyFont="1" applyBorder="1" applyAlignment="1" applyProtection="1">
      <alignment horizontal="center" vertical="center"/>
      <protection locked="0" hidden="1"/>
    </xf>
    <xf numFmtId="0" fontId="51" fillId="0" borderId="30" xfId="0" applyFont="1" applyBorder="1" applyAlignment="1" applyProtection="1">
      <alignment horizontal="center" vertical="center" textRotation="180"/>
      <protection hidden="1"/>
    </xf>
    <xf numFmtId="0" fontId="51" fillId="0" borderId="4" xfId="0" applyFont="1" applyBorder="1" applyAlignment="1" applyProtection="1">
      <alignment horizontal="center" vertical="center" textRotation="180"/>
      <protection hidden="1"/>
    </xf>
    <xf numFmtId="0" fontId="51" fillId="0" borderId="1" xfId="0" applyFont="1" applyBorder="1" applyAlignment="1" applyProtection="1">
      <alignment horizontal="center" vertical="center" textRotation="180"/>
      <protection hidden="1"/>
    </xf>
    <xf numFmtId="171" fontId="54" fillId="0" borderId="0" xfId="0" applyNumberFormat="1" applyFont="1" applyAlignment="1" applyProtection="1">
      <alignment horizontal="center" vertical="center"/>
      <protection hidden="1"/>
    </xf>
    <xf numFmtId="171" fontId="54" fillId="0" borderId="8" xfId="0" applyNumberFormat="1" applyFont="1" applyBorder="1" applyAlignment="1" applyProtection="1">
      <alignment horizontal="center" vertical="center"/>
      <protection hidden="1"/>
    </xf>
    <xf numFmtId="0" fontId="53" fillId="3" borderId="0" xfId="0" applyFont="1" applyFill="1" applyAlignment="1" applyProtection="1">
      <alignment horizontal="center" wrapText="1"/>
      <protection hidden="1"/>
    </xf>
    <xf numFmtId="0" fontId="30" fillId="3" borderId="23" xfId="0" applyFont="1" applyFill="1" applyBorder="1" applyAlignment="1" applyProtection="1">
      <alignment horizontal="center" vertical="center" wrapText="1"/>
      <protection hidden="1"/>
    </xf>
    <xf numFmtId="0" fontId="30" fillId="3" borderId="22" xfId="0" applyFont="1" applyFill="1" applyBorder="1" applyAlignment="1" applyProtection="1">
      <alignment horizontal="center" vertical="center" wrapText="1"/>
      <protection hidden="1"/>
    </xf>
    <xf numFmtId="0" fontId="7" fillId="0" borderId="52" xfId="0" applyFont="1" applyBorder="1" applyAlignment="1" applyProtection="1">
      <alignment horizontal="center" vertical="center" wrapText="1"/>
      <protection hidden="1"/>
    </xf>
    <xf numFmtId="0" fontId="12" fillId="0" borderId="15" xfId="0" applyFont="1" applyBorder="1" applyAlignment="1" applyProtection="1">
      <alignment horizontal="left" vertical="center" wrapText="1"/>
      <protection hidden="1"/>
    </xf>
    <xf numFmtId="0" fontId="12" fillId="0" borderId="68" xfId="0" applyFont="1" applyBorder="1" applyAlignment="1" applyProtection="1">
      <alignment horizontal="left" vertical="center" wrapText="1"/>
      <protection hidden="1"/>
    </xf>
    <xf numFmtId="0" fontId="10" fillId="2" borderId="57" xfId="0" applyFont="1" applyFill="1" applyBorder="1" applyAlignment="1" applyProtection="1">
      <alignment horizontal="center" vertical="center"/>
      <protection hidden="1"/>
    </xf>
    <xf numFmtId="0" fontId="10" fillId="2" borderId="31" xfId="0" applyFont="1" applyFill="1" applyBorder="1" applyAlignment="1" applyProtection="1">
      <alignment horizontal="center" vertical="center"/>
      <protection hidden="1"/>
    </xf>
    <xf numFmtId="0" fontId="10" fillId="2" borderId="69" xfId="0" applyFont="1" applyFill="1" applyBorder="1" applyAlignment="1" applyProtection="1">
      <alignment horizontal="center" vertical="center"/>
      <protection hidden="1"/>
    </xf>
    <xf numFmtId="0" fontId="12" fillId="0" borderId="52" xfId="0" quotePrefix="1" applyFont="1" applyBorder="1" applyAlignment="1" applyProtection="1">
      <alignment horizontal="left" vertical="center" wrapText="1"/>
      <protection hidden="1"/>
    </xf>
    <xf numFmtId="0" fontId="12" fillId="0" borderId="15" xfId="0" quotePrefix="1" applyFont="1" applyBorder="1" applyAlignment="1" applyProtection="1">
      <alignment horizontal="left" vertical="center" wrapText="1"/>
      <protection hidden="1"/>
    </xf>
    <xf numFmtId="0" fontId="27" fillId="2" borderId="57" xfId="0" quotePrefix="1" applyFont="1" applyFill="1" applyBorder="1" applyAlignment="1" applyProtection="1">
      <alignment horizontal="center" vertical="center"/>
      <protection hidden="1"/>
    </xf>
    <xf numFmtId="0" fontId="27" fillId="2" borderId="31" xfId="0" applyFont="1" applyFill="1" applyBorder="1" applyAlignment="1" applyProtection="1">
      <alignment horizontal="center" vertical="center"/>
      <protection hidden="1"/>
    </xf>
    <xf numFmtId="0" fontId="27" fillId="2" borderId="69" xfId="0" applyFont="1" applyFill="1" applyBorder="1" applyAlignment="1" applyProtection="1">
      <alignment horizontal="center" vertical="center"/>
      <protection hidden="1"/>
    </xf>
    <xf numFmtId="0" fontId="7" fillId="0" borderId="7"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5" fillId="2" borderId="7" xfId="0" applyFont="1" applyFill="1" applyBorder="1" applyAlignment="1" applyProtection="1">
      <alignment horizontal="center" wrapText="1"/>
      <protection hidden="1"/>
    </xf>
    <xf numFmtId="0" fontId="55" fillId="2" borderId="0" xfId="0" applyFont="1" applyFill="1" applyAlignment="1" applyProtection="1">
      <alignment horizontal="center" wrapText="1"/>
      <protection hidden="1"/>
    </xf>
    <xf numFmtId="49" fontId="3" fillId="0" borderId="57" xfId="0" applyNumberFormat="1" applyFont="1" applyBorder="1" applyAlignment="1" applyProtection="1">
      <alignment horizontal="justify" vertical="center" wrapText="1"/>
      <protection hidden="1"/>
    </xf>
    <xf numFmtId="49" fontId="3" fillId="0" borderId="31" xfId="0" applyNumberFormat="1" applyFont="1" applyBorder="1" applyAlignment="1" applyProtection="1">
      <alignment horizontal="justify" vertical="center" wrapText="1"/>
      <protection hidden="1"/>
    </xf>
    <xf numFmtId="49" fontId="3" fillId="0" borderId="69" xfId="0" applyNumberFormat="1" applyFont="1" applyBorder="1" applyAlignment="1" applyProtection="1">
      <alignment horizontal="justify" vertical="center" wrapText="1"/>
      <protection hidden="1"/>
    </xf>
    <xf numFmtId="0" fontId="3" fillId="0" borderId="57" xfId="0" applyFont="1" applyBorder="1" applyAlignment="1" applyProtection="1">
      <alignment horizontal="justify" vertical="center" wrapText="1"/>
      <protection hidden="1"/>
    </xf>
    <xf numFmtId="0" fontId="3" fillId="0" borderId="31" xfId="0" applyFont="1" applyBorder="1" applyAlignment="1" applyProtection="1">
      <alignment horizontal="justify" vertical="center" wrapText="1"/>
      <protection hidden="1"/>
    </xf>
    <xf numFmtId="0" fontId="3" fillId="0" borderId="69" xfId="0" applyFont="1" applyBorder="1" applyAlignment="1" applyProtection="1">
      <alignment horizontal="justify" vertical="center" wrapText="1"/>
      <protection hidden="1"/>
    </xf>
    <xf numFmtId="0" fontId="7" fillId="0" borderId="65" xfId="2" applyFont="1" applyBorder="1" applyAlignment="1" applyProtection="1">
      <alignment horizontal="center" vertical="center" wrapText="1"/>
      <protection hidden="1"/>
    </xf>
    <xf numFmtId="0" fontId="7" fillId="0" borderId="64" xfId="2" applyFont="1" applyBorder="1" applyAlignment="1" applyProtection="1">
      <alignment horizontal="center" vertical="center" wrapText="1"/>
      <protection hidden="1"/>
    </xf>
    <xf numFmtId="0" fontId="7" fillId="0" borderId="25" xfId="2" applyFont="1" applyBorder="1" applyAlignment="1" applyProtection="1">
      <alignment horizontal="center" vertical="center" wrapText="1"/>
      <protection hidden="1"/>
    </xf>
    <xf numFmtId="0" fontId="7" fillId="0" borderId="70"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wrapText="1"/>
      <protection hidden="1"/>
    </xf>
    <xf numFmtId="0" fontId="7" fillId="0" borderId="71" xfId="2" applyFont="1" applyBorder="1" applyAlignment="1" applyProtection="1">
      <alignment horizontal="center" vertical="center" wrapText="1"/>
      <protection hidden="1"/>
    </xf>
    <xf numFmtId="0" fontId="10" fillId="2" borderId="22" xfId="2" applyFont="1" applyFill="1" applyBorder="1" applyAlignment="1" applyProtection="1">
      <alignment horizontal="center" vertical="center"/>
      <protection hidden="1"/>
    </xf>
    <xf numFmtId="0" fontId="10" fillId="2" borderId="31" xfId="2" applyFont="1" applyFill="1" applyBorder="1" applyAlignment="1" applyProtection="1">
      <alignment horizontal="center" vertical="center"/>
      <protection hidden="1"/>
    </xf>
    <xf numFmtId="0" fontId="66" fillId="0" borderId="30" xfId="2" applyFont="1" applyBorder="1" applyAlignment="1" applyProtection="1">
      <alignment horizontal="center" vertical="center" textRotation="180"/>
      <protection hidden="1"/>
    </xf>
    <xf numFmtId="0" fontId="66" fillId="0" borderId="4" xfId="2" applyFont="1" applyBorder="1" applyAlignment="1" applyProtection="1">
      <alignment horizontal="center" vertical="center" textRotation="180"/>
      <protection hidden="1"/>
    </xf>
    <xf numFmtId="0" fontId="66" fillId="0" borderId="1" xfId="2" applyFont="1" applyBorder="1" applyAlignment="1" applyProtection="1">
      <alignment horizontal="center" vertical="center" textRotation="180"/>
      <protection hidden="1"/>
    </xf>
    <xf numFmtId="0" fontId="3" fillId="0" borderId="14" xfId="2" applyFont="1" applyBorder="1" applyAlignment="1" applyProtection="1">
      <alignment horizontal="center" wrapText="1"/>
      <protection hidden="1"/>
    </xf>
    <xf numFmtId="0" fontId="3" fillId="0" borderId="32" xfId="2" applyFont="1" applyBorder="1" applyAlignment="1" applyProtection="1">
      <alignment horizontal="center" wrapText="1"/>
      <protection hidden="1"/>
    </xf>
    <xf numFmtId="0" fontId="7" fillId="0" borderId="15" xfId="2" applyFont="1" applyBorder="1" applyAlignment="1" applyProtection="1">
      <alignment horizontal="center" vertical="center"/>
      <protection hidden="1"/>
    </xf>
    <xf numFmtId="0" fontId="67" fillId="0" borderId="25" xfId="2" applyFont="1" applyBorder="1" applyAlignment="1" applyProtection="1">
      <alignment horizontal="center" vertical="center" wrapText="1"/>
      <protection hidden="1"/>
    </xf>
    <xf numFmtId="0" fontId="67" fillId="0" borderId="70" xfId="2" applyFont="1" applyBorder="1" applyAlignment="1" applyProtection="1">
      <alignment horizontal="center" vertical="center" wrapText="1"/>
      <protection hidden="1"/>
    </xf>
    <xf numFmtId="0" fontId="14" fillId="0" borderId="7" xfId="2" applyFont="1" applyBorder="1" applyAlignment="1" applyProtection="1">
      <alignment horizontal="center" wrapText="1"/>
      <protection hidden="1"/>
    </xf>
    <xf numFmtId="0" fontId="14" fillId="0" borderId="0" xfId="2" applyFont="1" applyAlignment="1" applyProtection="1">
      <alignment horizontal="center" wrapText="1"/>
      <protection hidden="1"/>
    </xf>
    <xf numFmtId="49" fontId="11" fillId="0" borderId="7" xfId="2" applyNumberFormat="1" applyFont="1" applyBorder="1" applyAlignment="1" applyProtection="1">
      <alignment horizontal="center" vertical="center" wrapText="1"/>
      <protection hidden="1"/>
    </xf>
    <xf numFmtId="49" fontId="11" fillId="0" borderId="0" xfId="2" applyNumberFormat="1" applyFont="1" applyAlignment="1" applyProtection="1">
      <alignment horizontal="center" vertical="center" wrapText="1"/>
      <protection hidden="1"/>
    </xf>
    <xf numFmtId="49" fontId="7" fillId="0" borderId="0" xfId="2" applyNumberFormat="1" applyFont="1" applyAlignment="1" applyProtection="1">
      <alignment horizontal="center" vertical="center"/>
      <protection hidden="1"/>
    </xf>
    <xf numFmtId="0" fontId="3" fillId="0" borderId="14" xfId="2" applyFont="1" applyBorder="1" applyAlignment="1" applyProtection="1">
      <alignment horizontal="center" vertical="center" wrapText="1"/>
      <protection hidden="1"/>
    </xf>
    <xf numFmtId="0" fontId="3" fillId="0" borderId="32" xfId="2" applyFont="1" applyBorder="1" applyAlignment="1" applyProtection="1">
      <alignment horizontal="center" vertical="center" wrapText="1"/>
      <protection hidden="1"/>
    </xf>
    <xf numFmtId="0" fontId="67" fillId="0" borderId="15" xfId="2" applyFont="1" applyBorder="1" applyAlignment="1" applyProtection="1">
      <alignment horizontal="center" vertical="center" wrapText="1"/>
      <protection hidden="1"/>
    </xf>
    <xf numFmtId="49" fontId="3" fillId="0" borderId="7" xfId="0" applyNumberFormat="1" applyFont="1" applyBorder="1" applyAlignment="1" applyProtection="1">
      <alignment vertical="center" wrapText="1"/>
      <protection hidden="1"/>
    </xf>
    <xf numFmtId="49" fontId="3" fillId="0" borderId="8" xfId="0" applyNumberFormat="1" applyFont="1" applyBorder="1" applyAlignment="1" applyProtection="1">
      <alignment vertical="center" wrapText="1"/>
      <protection hidden="1"/>
    </xf>
    <xf numFmtId="49" fontId="12" fillId="0" borderId="7" xfId="0" applyNumberFormat="1" applyFont="1" applyBorder="1" applyAlignment="1" applyProtection="1">
      <alignment vertical="center" wrapText="1"/>
      <protection hidden="1"/>
    </xf>
    <xf numFmtId="49" fontId="12" fillId="0" borderId="0" xfId="0" applyNumberFormat="1" applyFont="1" applyAlignment="1" applyProtection="1">
      <alignment vertical="center" wrapText="1"/>
      <protection hidden="1"/>
    </xf>
    <xf numFmtId="49" fontId="12" fillId="0" borderId="8" xfId="0" applyNumberFormat="1" applyFont="1" applyBorder="1" applyAlignment="1" applyProtection="1">
      <alignment vertical="center" wrapText="1"/>
      <protection hidden="1"/>
    </xf>
    <xf numFmtId="0" fontId="3" fillId="0" borderId="8" xfId="0" applyFont="1" applyBorder="1" applyAlignment="1" applyProtection="1">
      <alignment vertical="center" wrapText="1"/>
      <protection hidden="1"/>
    </xf>
    <xf numFmtId="0" fontId="1" fillId="0" borderId="0" xfId="0" applyFont="1" applyAlignment="1">
      <alignment vertical="center"/>
    </xf>
    <xf numFmtId="0" fontId="2" fillId="0" borderId="0" xfId="0" applyFont="1" applyAlignment="1">
      <alignment vertical="center"/>
    </xf>
    <xf numFmtId="0" fontId="2" fillId="0" borderId="8" xfId="0" applyFont="1" applyBorder="1" applyAlignment="1">
      <alignment vertical="center"/>
    </xf>
    <xf numFmtId="171" fontId="78" fillId="2" borderId="0" xfId="0" applyNumberFormat="1" applyFont="1" applyFill="1" applyAlignment="1" applyProtection="1">
      <alignment horizontal="center" vertical="center"/>
      <protection hidden="1"/>
    </xf>
    <xf numFmtId="171" fontId="78" fillId="2" borderId="8" xfId="0" applyNumberFormat="1" applyFont="1" applyFill="1" applyBorder="1" applyAlignment="1" applyProtection="1">
      <alignment horizontal="center" vertical="center"/>
      <protection hidden="1"/>
    </xf>
    <xf numFmtId="49" fontId="7" fillId="0" borderId="8" xfId="2" applyNumberFormat="1" applyFont="1" applyBorder="1" applyAlignment="1" applyProtection="1">
      <alignment horizontal="center" vertical="center"/>
      <protection hidden="1"/>
    </xf>
    <xf numFmtId="49" fontId="7" fillId="0" borderId="10" xfId="2" applyNumberFormat="1" applyFont="1" applyBorder="1" applyAlignment="1" applyProtection="1">
      <alignment horizontal="center" vertical="center"/>
      <protection locked="0" hidden="1"/>
    </xf>
    <xf numFmtId="49" fontId="7" fillId="0" borderId="35" xfId="2" applyNumberFormat="1" applyFont="1" applyBorder="1" applyAlignment="1" applyProtection="1">
      <alignment horizontal="center" vertical="center"/>
      <protection locked="0" hidden="1"/>
    </xf>
    <xf numFmtId="0" fontId="7" fillId="0" borderId="10" xfId="2" applyFont="1" applyBorder="1" applyAlignment="1" applyProtection="1">
      <alignment horizontal="center" vertical="center"/>
      <protection locked="0" hidden="1"/>
    </xf>
    <xf numFmtId="49" fontId="7" fillId="0" borderId="0" xfId="2" applyNumberFormat="1" applyFont="1" applyAlignment="1" applyProtection="1">
      <alignment horizontal="center" vertical="center" wrapText="1"/>
      <protection hidden="1"/>
    </xf>
    <xf numFmtId="49" fontId="7" fillId="0" borderId="15" xfId="2" applyNumberFormat="1" applyFont="1" applyBorder="1" applyAlignment="1" applyProtection="1">
      <alignment horizontal="center" vertical="center"/>
      <protection locked="0" hidden="1"/>
    </xf>
    <xf numFmtId="0" fontId="7" fillId="0" borderId="15" xfId="2" applyFont="1" applyBorder="1" applyAlignment="1" applyProtection="1">
      <alignment horizontal="center" vertical="center"/>
      <protection locked="0" hidden="1"/>
    </xf>
    <xf numFmtId="49" fontId="7" fillId="0" borderId="8" xfId="2" applyNumberFormat="1" applyFont="1" applyBorder="1" applyAlignment="1" applyProtection="1">
      <alignment horizontal="center" vertical="center" wrapText="1"/>
      <protection hidden="1"/>
    </xf>
    <xf numFmtId="0" fontId="7" fillId="0" borderId="19" xfId="2" applyFont="1" applyBorder="1" applyAlignment="1" applyProtection="1">
      <alignment horizontal="right" vertical="center" wrapText="1"/>
      <protection hidden="1"/>
    </xf>
    <xf numFmtId="0" fontId="7" fillId="0" borderId="18" xfId="2" applyFont="1" applyBorder="1" applyAlignment="1" applyProtection="1">
      <alignment horizontal="right" vertical="center" wrapText="1"/>
      <protection hidden="1"/>
    </xf>
    <xf numFmtId="0" fontId="7" fillId="0" borderId="6" xfId="2" applyFont="1" applyBorder="1" applyAlignment="1" applyProtection="1">
      <alignment horizontal="center" vertical="center" wrapText="1"/>
      <protection hidden="1"/>
    </xf>
    <xf numFmtId="0" fontId="7" fillId="0" borderId="5" xfId="2" applyFont="1" applyBorder="1" applyAlignment="1" applyProtection="1">
      <alignment horizontal="center" vertical="center" wrapText="1"/>
      <protection hidden="1"/>
    </xf>
    <xf numFmtId="0" fontId="7" fillId="0" borderId="33" xfId="2" applyFont="1" applyBorder="1" applyAlignment="1" applyProtection="1">
      <alignment horizontal="center" vertical="center" wrapText="1"/>
      <protection hidden="1"/>
    </xf>
    <xf numFmtId="0" fontId="7" fillId="0" borderId="3" xfId="2" applyFont="1" applyBorder="1" applyAlignment="1" applyProtection="1">
      <alignment horizontal="center" vertical="center" wrapText="1"/>
      <protection hidden="1"/>
    </xf>
    <xf numFmtId="0" fontId="7" fillId="0" borderId="2" xfId="2" applyFont="1" applyBorder="1" applyAlignment="1" applyProtection="1">
      <alignment horizontal="center" vertical="center" wrapText="1"/>
      <protection hidden="1"/>
    </xf>
    <xf numFmtId="0" fontId="7" fillId="0" borderId="56" xfId="2" applyFont="1" applyBorder="1" applyAlignment="1" applyProtection="1">
      <alignment horizontal="center" vertical="center" wrapText="1"/>
      <protection hidden="1"/>
    </xf>
    <xf numFmtId="49" fontId="11" fillId="3" borderId="16" xfId="2" applyNumberFormat="1" applyFont="1" applyFill="1" applyBorder="1" applyAlignment="1" applyProtection="1">
      <alignment horizontal="right" vertical="center" wrapText="1"/>
      <protection hidden="1"/>
    </xf>
    <xf numFmtId="49" fontId="11" fillId="3" borderId="15" xfId="2" applyNumberFormat="1" applyFont="1" applyFill="1" applyBorder="1" applyAlignment="1" applyProtection="1">
      <alignment horizontal="right" vertical="center" wrapText="1"/>
      <protection hidden="1"/>
    </xf>
    <xf numFmtId="0" fontId="7" fillId="0" borderId="13" xfId="2" applyFont="1" applyBorder="1" applyAlignment="1" applyProtection="1">
      <alignment horizontal="right" vertical="center" wrapText="1"/>
      <protection hidden="1"/>
    </xf>
    <xf numFmtId="0" fontId="7" fillId="0" borderId="12" xfId="2" applyFont="1" applyBorder="1" applyAlignment="1" applyProtection="1">
      <alignment horizontal="right" vertical="center" wrapText="1"/>
      <protection hidden="1"/>
    </xf>
    <xf numFmtId="0" fontId="7" fillId="0" borderId="17" xfId="0" applyFont="1" applyBorder="1" applyAlignment="1" applyProtection="1">
      <alignment horizontal="left" vertical="center"/>
      <protection hidden="1"/>
    </xf>
    <xf numFmtId="0" fontId="7" fillId="0" borderId="59" xfId="0" applyFont="1" applyBorder="1" applyAlignment="1" applyProtection="1">
      <alignment horizontal="left" vertical="center"/>
      <protection hidden="1"/>
    </xf>
    <xf numFmtId="0" fontId="7" fillId="0" borderId="17" xfId="0" applyFont="1" applyBorder="1" applyAlignment="1" applyProtection="1">
      <alignment horizontal="left" vertical="center" wrapText="1"/>
      <protection hidden="1"/>
    </xf>
    <xf numFmtId="0" fontId="7" fillId="0" borderId="58" xfId="0" applyFont="1" applyBorder="1" applyAlignment="1" applyProtection="1">
      <alignment horizontal="left" vertical="center" wrapText="1"/>
      <protection hidden="1"/>
    </xf>
    <xf numFmtId="49" fontId="5" fillId="0" borderId="7" xfId="2" applyNumberFormat="1" applyFont="1" applyBorder="1" applyAlignment="1" applyProtection="1">
      <alignment horizontal="center" vertical="center" wrapText="1"/>
      <protection hidden="1"/>
    </xf>
    <xf numFmtId="49" fontId="5" fillId="0" borderId="0" xfId="2" applyNumberFormat="1" applyFont="1" applyAlignment="1" applyProtection="1">
      <alignment horizontal="center" vertical="center" wrapText="1"/>
      <protection hidden="1"/>
    </xf>
    <xf numFmtId="0" fontId="7" fillId="0" borderId="31" xfId="2" applyFont="1" applyBorder="1" applyAlignment="1" applyProtection="1">
      <alignment horizontal="center" vertical="center" wrapText="1"/>
      <protection hidden="1"/>
    </xf>
    <xf numFmtId="164" fontId="3" fillId="0" borderId="14" xfId="1" applyNumberFormat="1" applyFont="1" applyFill="1" applyBorder="1" applyAlignment="1" applyProtection="1">
      <alignment horizontal="center" vertical="center"/>
      <protection hidden="1"/>
    </xf>
    <xf numFmtId="164" fontId="3" fillId="0" borderId="32" xfId="1" applyNumberFormat="1" applyFont="1" applyFill="1" applyBorder="1" applyAlignment="1" applyProtection="1">
      <alignment horizontal="center" vertical="center"/>
      <protection hidden="1"/>
    </xf>
    <xf numFmtId="0" fontId="3" fillId="0" borderId="14" xfId="2" applyFont="1" applyBorder="1" applyAlignment="1" applyProtection="1">
      <alignment horizontal="left" wrapText="1"/>
      <protection hidden="1"/>
    </xf>
    <xf numFmtId="0" fontId="3" fillId="0" borderId="31" xfId="2" applyFont="1" applyBorder="1" applyAlignment="1" applyProtection="1">
      <alignment horizontal="left" wrapText="1"/>
      <protection hidden="1"/>
    </xf>
    <xf numFmtId="0" fontId="3" fillId="0" borderId="32" xfId="2" applyFont="1" applyBorder="1" applyAlignment="1" applyProtection="1">
      <alignment horizontal="left" wrapText="1"/>
      <protection hidden="1"/>
    </xf>
    <xf numFmtId="0" fontId="3" fillId="0" borderId="7" xfId="2" applyFont="1" applyBorder="1" applyAlignment="1" applyProtection="1">
      <alignment horizontal="left" vertical="top" wrapText="1"/>
      <protection hidden="1"/>
    </xf>
    <xf numFmtId="0" fontId="3" fillId="0" borderId="0" xfId="2" applyFont="1" applyAlignment="1" applyProtection="1">
      <alignment horizontal="left" vertical="top" wrapText="1"/>
      <protection hidden="1"/>
    </xf>
    <xf numFmtId="49" fontId="32" fillId="0" borderId="3" xfId="2" applyNumberFormat="1" applyFont="1" applyBorder="1" applyAlignment="1" applyProtection="1">
      <alignment horizontal="center" vertical="center" wrapText="1"/>
      <protection hidden="1"/>
    </xf>
    <xf numFmtId="49" fontId="32" fillId="0" borderId="2" xfId="2" applyNumberFormat="1" applyFont="1" applyBorder="1" applyAlignment="1" applyProtection="1">
      <alignment horizontal="center" vertical="center" wrapText="1"/>
      <protection hidden="1"/>
    </xf>
    <xf numFmtId="49" fontId="12" fillId="0" borderId="7" xfId="2" applyNumberFormat="1" applyBorder="1" applyAlignment="1" applyProtection="1">
      <alignment horizontal="left" vertical="top" wrapText="1"/>
      <protection hidden="1"/>
    </xf>
    <xf numFmtId="49" fontId="12" fillId="0" borderId="0" xfId="2" applyNumberFormat="1" applyAlignment="1" applyProtection="1">
      <alignment horizontal="left" vertical="top" wrapText="1"/>
      <protection hidden="1"/>
    </xf>
    <xf numFmtId="49" fontId="3" fillId="0" borderId="7" xfId="2" applyNumberFormat="1" applyFont="1" applyBorder="1" applyAlignment="1" applyProtection="1">
      <alignment horizontal="left" vertical="top" wrapText="1"/>
      <protection hidden="1"/>
    </xf>
    <xf numFmtId="49" fontId="3" fillId="0" borderId="0" xfId="2" applyNumberFormat="1" applyFont="1" applyAlignment="1" applyProtection="1">
      <alignment horizontal="left" vertical="top" wrapText="1"/>
      <protection hidden="1"/>
    </xf>
    <xf numFmtId="49" fontId="3" fillId="0" borderId="7" xfId="2" applyNumberFormat="1" applyFont="1" applyBorder="1" applyAlignment="1" applyProtection="1">
      <alignment horizontal="left" wrapText="1"/>
      <protection hidden="1"/>
    </xf>
    <xf numFmtId="49" fontId="3" fillId="0" borderId="0" xfId="2" applyNumberFormat="1" applyFont="1" applyAlignment="1" applyProtection="1">
      <alignment horizontal="left" wrapText="1"/>
      <protection hidden="1"/>
    </xf>
    <xf numFmtId="0" fontId="7" fillId="0" borderId="14" xfId="2" applyFont="1" applyBorder="1" applyAlignment="1" applyProtection="1">
      <alignment horizontal="left" vertical="center"/>
      <protection hidden="1"/>
    </xf>
    <xf numFmtId="0" fontId="7" fillId="0" borderId="31" xfId="2" applyFont="1" applyBorder="1" applyAlignment="1" applyProtection="1">
      <alignment horizontal="left" vertical="center"/>
      <protection hidden="1"/>
    </xf>
    <xf numFmtId="0" fontId="7" fillId="0" borderId="32" xfId="2" applyFont="1" applyBorder="1" applyAlignment="1" applyProtection="1">
      <alignment horizontal="left" vertical="center"/>
      <protection hidden="1"/>
    </xf>
    <xf numFmtId="0" fontId="7" fillId="0" borderId="14" xfId="2" applyFont="1" applyBorder="1" applyAlignment="1" applyProtection="1">
      <alignment horizontal="left" vertical="center" wrapText="1"/>
      <protection hidden="1"/>
    </xf>
    <xf numFmtId="0" fontId="7" fillId="0" borderId="31" xfId="2" applyFont="1" applyBorder="1" applyAlignment="1" applyProtection="1">
      <alignment horizontal="left" vertical="center" wrapText="1"/>
      <protection hidden="1"/>
    </xf>
    <xf numFmtId="0" fontId="72" fillId="0" borderId="30" xfId="2" applyFont="1" applyBorder="1" applyAlignment="1" applyProtection="1">
      <alignment horizontal="center" vertical="center" textRotation="180"/>
      <protection hidden="1"/>
    </xf>
    <xf numFmtId="0" fontId="72" fillId="0" borderId="4" xfId="2" applyFont="1" applyBorder="1" applyAlignment="1" applyProtection="1">
      <alignment horizontal="center" vertical="center" textRotation="180"/>
      <protection hidden="1"/>
    </xf>
    <xf numFmtId="0" fontId="72" fillId="0" borderId="1" xfId="2" applyFont="1" applyBorder="1" applyAlignment="1" applyProtection="1">
      <alignment horizontal="center" vertical="center" textRotation="180"/>
      <protection hidden="1"/>
    </xf>
    <xf numFmtId="0" fontId="6" fillId="2" borderId="21" xfId="2" applyFont="1" applyFill="1" applyBorder="1" applyAlignment="1" applyProtection="1">
      <alignment horizontal="center" vertical="center"/>
      <protection hidden="1"/>
    </xf>
    <xf numFmtId="0" fontId="6" fillId="2" borderId="20" xfId="2" applyFont="1" applyFill="1" applyBorder="1" applyAlignment="1" applyProtection="1">
      <alignment horizontal="center" vertical="center"/>
      <protection hidden="1"/>
    </xf>
    <xf numFmtId="171" fontId="78" fillId="2" borderId="0" xfId="2" applyNumberFormat="1" applyFont="1" applyFill="1" applyAlignment="1" applyProtection="1">
      <alignment horizontal="center" vertical="center"/>
      <protection hidden="1"/>
    </xf>
    <xf numFmtId="171" fontId="78" fillId="2" borderId="8" xfId="2" applyNumberFormat="1" applyFont="1" applyFill="1" applyBorder="1" applyAlignment="1" applyProtection="1">
      <alignment horizontal="center" vertical="center"/>
      <protection hidden="1"/>
    </xf>
    <xf numFmtId="0" fontId="23" fillId="2" borderId="7" xfId="2" applyFont="1" applyFill="1" applyBorder="1" applyAlignment="1" applyProtection="1">
      <alignment horizontal="right" vertical="center"/>
      <protection hidden="1"/>
    </xf>
    <xf numFmtId="0" fontId="23" fillId="2" borderId="0" xfId="2" applyFont="1" applyFill="1" applyAlignment="1" applyProtection="1">
      <alignment horizontal="right" vertical="center"/>
      <protection hidden="1"/>
    </xf>
    <xf numFmtId="0" fontId="7" fillId="0" borderId="7" xfId="2" applyFont="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11" fillId="0" borderId="19" xfId="2" applyFont="1" applyBorder="1" applyAlignment="1" applyProtection="1">
      <alignment horizontal="right" vertical="center" wrapText="1"/>
      <protection hidden="1"/>
    </xf>
    <xf numFmtId="0" fontId="11" fillId="0" borderId="18" xfId="2" applyFont="1" applyBorder="1" applyAlignment="1" applyProtection="1">
      <alignment horizontal="right" vertical="center" wrapText="1"/>
      <protection hidden="1"/>
    </xf>
    <xf numFmtId="0" fontId="20" fillId="2" borderId="7" xfId="2" applyFont="1" applyFill="1" applyBorder="1" applyAlignment="1" applyProtection="1">
      <alignment horizontal="center" vertical="center" wrapText="1"/>
      <protection hidden="1"/>
    </xf>
    <xf numFmtId="0" fontId="20" fillId="2" borderId="0" xfId="2" applyFont="1" applyFill="1" applyAlignment="1" applyProtection="1">
      <alignment horizontal="center" vertical="center" wrapText="1"/>
      <protection hidden="1"/>
    </xf>
    <xf numFmtId="0" fontId="73" fillId="2" borderId="0" xfId="2" applyFont="1" applyFill="1" applyAlignment="1" applyProtection="1">
      <alignment vertical="center" wrapText="1"/>
      <protection hidden="1"/>
    </xf>
    <xf numFmtId="0" fontId="9" fillId="2" borderId="23" xfId="2" applyFont="1" applyFill="1" applyBorder="1" applyAlignment="1" applyProtection="1">
      <alignment horizontal="center" vertical="center"/>
      <protection hidden="1"/>
    </xf>
    <xf numFmtId="0" fontId="9" fillId="2" borderId="22" xfId="2" applyFont="1" applyFill="1" applyBorder="1" applyAlignment="1" applyProtection="1">
      <alignment horizontal="center" vertical="center"/>
      <protection hidden="1"/>
    </xf>
    <xf numFmtId="0" fontId="3" fillId="0" borderId="31" xfId="2" applyFont="1" applyBorder="1" applyAlignment="1" applyProtection="1">
      <alignment horizontal="center" vertical="center" wrapText="1"/>
      <protection hidden="1"/>
    </xf>
    <xf numFmtId="49" fontId="3" fillId="0" borderId="7" xfId="2" applyNumberFormat="1" applyFont="1" applyBorder="1" applyAlignment="1" applyProtection="1">
      <alignment horizontal="justify" vertical="center" wrapText="1"/>
      <protection hidden="1"/>
    </xf>
    <xf numFmtId="49" fontId="3" fillId="0" borderId="0" xfId="2" applyNumberFormat="1" applyFont="1" applyAlignment="1" applyProtection="1">
      <alignment horizontal="justify" vertical="center" wrapText="1"/>
      <protection hidden="1"/>
    </xf>
    <xf numFmtId="49" fontId="3" fillId="0" borderId="8" xfId="2" applyNumberFormat="1" applyFont="1" applyBorder="1" applyAlignment="1" applyProtection="1">
      <alignment horizontal="justify" vertical="center" wrapText="1"/>
      <protection hidden="1"/>
    </xf>
    <xf numFmtId="0" fontId="3" fillId="0" borderId="22" xfId="2" applyFont="1" applyBorder="1" applyAlignment="1" applyProtection="1">
      <alignment horizontal="center" vertical="center" wrapText="1"/>
      <protection locked="0" hidden="1"/>
    </xf>
    <xf numFmtId="0" fontId="11" fillId="0" borderId="16" xfId="2" applyFont="1" applyBorder="1" applyAlignment="1" applyProtection="1">
      <alignment horizontal="right" vertical="center" wrapText="1"/>
      <protection hidden="1"/>
    </xf>
    <xf numFmtId="0" fontId="11" fillId="0" borderId="15" xfId="2" applyFont="1" applyBorder="1" applyAlignment="1" applyProtection="1">
      <alignment horizontal="right" vertical="center" wrapText="1"/>
      <protection hidden="1"/>
    </xf>
    <xf numFmtId="0" fontId="3" fillId="0" borderId="23" xfId="2" applyFont="1" applyBorder="1" applyAlignment="1" applyProtection="1">
      <alignment horizontal="center" vertical="center" wrapText="1"/>
      <protection locked="0" hidden="1"/>
    </xf>
    <xf numFmtId="0" fontId="11" fillId="0" borderId="13" xfId="2" applyFont="1" applyBorder="1" applyAlignment="1" applyProtection="1">
      <alignment horizontal="right" vertical="center" wrapText="1"/>
      <protection hidden="1"/>
    </xf>
    <xf numFmtId="0" fontId="11" fillId="0" borderId="12" xfId="2" applyFont="1" applyBorder="1" applyAlignment="1" applyProtection="1">
      <alignment horizontal="right" vertical="center" wrapText="1"/>
      <protection hidden="1"/>
    </xf>
    <xf numFmtId="0" fontId="74" fillId="0" borderId="10" xfId="2" applyFont="1" applyBorder="1" applyAlignment="1" applyProtection="1">
      <alignment horizontal="center" vertical="center" wrapText="1"/>
      <protection hidden="1"/>
    </xf>
    <xf numFmtId="0" fontId="74" fillId="0" borderId="9" xfId="2" applyFont="1" applyBorder="1" applyAlignment="1" applyProtection="1">
      <alignment horizontal="center" vertical="center" wrapText="1"/>
      <protection hidden="1"/>
    </xf>
    <xf numFmtId="0" fontId="9" fillId="2" borderId="21" xfId="2" applyFont="1" applyFill="1" applyBorder="1" applyAlignment="1" applyProtection="1">
      <alignment horizontal="center" vertical="top" wrapText="1"/>
      <protection hidden="1"/>
    </xf>
    <xf numFmtId="0" fontId="9" fillId="2" borderId="20" xfId="2" applyFont="1" applyFill="1" applyBorder="1" applyAlignment="1" applyProtection="1">
      <alignment horizontal="center" vertical="top" wrapText="1"/>
      <protection hidden="1"/>
    </xf>
    <xf numFmtId="0" fontId="3" fillId="0" borderId="7" xfId="2" applyFont="1" applyBorder="1" applyAlignment="1" applyProtection="1">
      <alignment horizontal="justify" vertical="center" wrapText="1"/>
      <protection hidden="1"/>
    </xf>
    <xf numFmtId="0" fontId="3" fillId="0" borderId="0" xfId="2" applyFont="1" applyAlignment="1" applyProtection="1">
      <alignment horizontal="justify" vertical="center" wrapText="1"/>
      <protection hidden="1"/>
    </xf>
    <xf numFmtId="0" fontId="3" fillId="0" borderId="8" xfId="2" applyFont="1" applyBorder="1" applyAlignment="1" applyProtection="1">
      <alignment horizontal="justify" vertical="center" wrapText="1"/>
      <protection hidden="1"/>
    </xf>
    <xf numFmtId="0" fontId="28" fillId="0" borderId="0" xfId="1" applyNumberFormat="1" applyFont="1" applyFill="1" applyBorder="1" applyAlignment="1" applyProtection="1">
      <alignment horizontal="center" vertical="center" wrapText="1"/>
      <protection hidden="1"/>
    </xf>
    <xf numFmtId="0" fontId="68" fillId="0" borderId="23" xfId="2" applyFont="1" applyBorder="1" applyAlignment="1" applyProtection="1">
      <alignment horizontal="center" vertical="top" wrapText="1"/>
      <protection hidden="1"/>
    </xf>
    <xf numFmtId="0" fontId="68" fillId="0" borderId="22" xfId="2" applyFont="1" applyBorder="1" applyAlignment="1" applyProtection="1">
      <alignment horizontal="center" vertical="top" wrapText="1"/>
      <protection hidden="1"/>
    </xf>
    <xf numFmtId="0" fontId="68" fillId="0" borderId="48" xfId="2" applyFont="1" applyBorder="1" applyAlignment="1" applyProtection="1">
      <alignment horizontal="center" vertical="top" wrapText="1"/>
      <protection hidden="1"/>
    </xf>
    <xf numFmtId="0" fontId="26" fillId="0" borderId="0" xfId="2" applyFont="1" applyAlignment="1" applyProtection="1">
      <alignment horizontal="center" vertical="center" wrapText="1"/>
      <protection hidden="1"/>
    </xf>
    <xf numFmtId="0" fontId="26" fillId="0" borderId="2" xfId="2" applyFont="1" applyBorder="1" applyAlignment="1" applyProtection="1">
      <alignment horizontal="center" vertical="center" wrapText="1"/>
      <protection hidden="1"/>
    </xf>
    <xf numFmtId="0" fontId="32" fillId="0" borderId="30" xfId="2" applyFont="1" applyBorder="1" applyAlignment="1" applyProtection="1">
      <alignment horizontal="center" vertical="center" textRotation="180" wrapText="1"/>
      <protection hidden="1"/>
    </xf>
    <xf numFmtId="0" fontId="32" fillId="0" borderId="4" xfId="2" applyFont="1" applyBorder="1" applyAlignment="1" applyProtection="1">
      <alignment horizontal="center" vertical="center" textRotation="180" wrapText="1"/>
      <protection hidden="1"/>
    </xf>
    <xf numFmtId="0" fontId="32" fillId="0" borderId="1" xfId="2" applyFont="1" applyBorder="1" applyAlignment="1" applyProtection="1">
      <alignment horizontal="center" vertical="center" textRotation="180" wrapText="1"/>
      <protection hidden="1"/>
    </xf>
    <xf numFmtId="0" fontId="6" fillId="2" borderId="7" xfId="2" applyFont="1" applyFill="1" applyBorder="1" applyAlignment="1" applyProtection="1">
      <alignment horizontal="right" vertical="center"/>
      <protection hidden="1"/>
    </xf>
    <xf numFmtId="0" fontId="6" fillId="2" borderId="0" xfId="2" applyFont="1" applyFill="1" applyAlignment="1" applyProtection="1">
      <alignment horizontal="right" vertical="center"/>
      <protection hidden="1"/>
    </xf>
    <xf numFmtId="14" fontId="6" fillId="2" borderId="0" xfId="2" applyNumberFormat="1" applyFont="1" applyFill="1" applyAlignment="1" applyProtection="1">
      <alignment horizontal="center" vertical="center"/>
      <protection hidden="1"/>
    </xf>
    <xf numFmtId="0" fontId="18" fillId="0" borderId="8" xfId="2" applyFont="1" applyBorder="1" applyAlignment="1" applyProtection="1">
      <alignment horizontal="center" vertical="center"/>
      <protection hidden="1"/>
    </xf>
    <xf numFmtId="0" fontId="12" fillId="0" borderId="15" xfId="2" applyBorder="1" applyAlignment="1" applyProtection="1">
      <alignment horizontal="left" vertical="center" wrapText="1"/>
      <protection hidden="1"/>
    </xf>
    <xf numFmtId="0" fontId="76" fillId="0" borderId="21" xfId="2" applyFont="1" applyBorder="1" applyAlignment="1" applyProtection="1">
      <alignment horizontal="center" vertical="center" wrapText="1"/>
      <protection hidden="1"/>
    </xf>
    <xf numFmtId="0" fontId="76" fillId="0" borderId="20" xfId="2" applyFont="1" applyBorder="1" applyAlignment="1" applyProtection="1">
      <alignment horizontal="center" vertical="center" wrapText="1"/>
      <protection hidden="1"/>
    </xf>
    <xf numFmtId="0" fontId="76" fillId="0" borderId="34" xfId="2" applyFont="1" applyBorder="1" applyAlignment="1" applyProtection="1">
      <alignment horizontal="center" vertical="center" wrapText="1"/>
      <protection hidden="1"/>
    </xf>
    <xf numFmtId="0" fontId="53" fillId="0" borderId="0" xfId="2" applyFont="1" applyAlignment="1" applyProtection="1">
      <alignment horizontal="center" wrapText="1"/>
      <protection hidden="1"/>
    </xf>
    <xf numFmtId="0" fontId="10" fillId="2" borderId="23" xfId="2" applyFont="1" applyFill="1" applyBorder="1" applyAlignment="1" applyProtection="1">
      <alignment horizontal="left" vertical="center" wrapText="1"/>
      <protection hidden="1"/>
    </xf>
    <xf numFmtId="0" fontId="10" fillId="2" borderId="22" xfId="2" applyFont="1" applyFill="1" applyBorder="1" applyAlignment="1" applyProtection="1">
      <alignment horizontal="left" vertical="center" wrapText="1"/>
      <protection hidden="1"/>
    </xf>
    <xf numFmtId="0" fontId="12" fillId="0" borderId="15" xfId="2" quotePrefix="1" applyBorder="1" applyAlignment="1" applyProtection="1">
      <alignment horizontal="left" vertical="center" wrapText="1"/>
      <protection hidden="1"/>
    </xf>
    <xf numFmtId="0" fontId="12" fillId="0" borderId="68" xfId="2" applyBorder="1" applyAlignment="1" applyProtection="1">
      <alignment horizontal="left" vertical="center" wrapText="1"/>
      <protection hidden="1"/>
    </xf>
    <xf numFmtId="0" fontId="12" fillId="0" borderId="52" xfId="2" quotePrefix="1" applyBorder="1" applyAlignment="1" applyProtection="1">
      <alignment horizontal="left" vertical="center" wrapText="1"/>
      <protection hidden="1"/>
    </xf>
    <xf numFmtId="49" fontId="3" fillId="0" borderId="16" xfId="2" applyNumberFormat="1" applyFont="1" applyBorder="1" applyAlignment="1" applyProtection="1">
      <alignment horizontal="justify" vertical="center" wrapText="1"/>
      <protection hidden="1"/>
    </xf>
    <xf numFmtId="49" fontId="3" fillId="0" borderId="15" xfId="2" applyNumberFormat="1" applyFont="1" applyBorder="1" applyAlignment="1" applyProtection="1">
      <alignment horizontal="justify" vertical="center" wrapText="1"/>
      <protection hidden="1"/>
    </xf>
    <xf numFmtId="49" fontId="3" fillId="0" borderId="14" xfId="2" applyNumberFormat="1" applyFont="1" applyBorder="1" applyAlignment="1" applyProtection="1">
      <alignment horizontal="justify" vertical="center" wrapText="1"/>
      <protection hidden="1"/>
    </xf>
    <xf numFmtId="0" fontId="10" fillId="2" borderId="57" xfId="2" applyFont="1" applyFill="1" applyBorder="1" applyAlignment="1" applyProtection="1">
      <alignment horizontal="center" vertical="center"/>
      <protection hidden="1"/>
    </xf>
    <xf numFmtId="0" fontId="10" fillId="2" borderId="69" xfId="2" applyFont="1" applyFill="1" applyBorder="1" applyAlignment="1" applyProtection="1">
      <alignment horizontal="center" vertical="center"/>
      <protection hidden="1"/>
    </xf>
    <xf numFmtId="0" fontId="27" fillId="2" borderId="57" xfId="2" quotePrefix="1" applyFont="1" applyFill="1" applyBorder="1" applyAlignment="1" applyProtection="1">
      <alignment horizontal="center" vertical="center"/>
      <protection hidden="1"/>
    </xf>
    <xf numFmtId="0" fontId="27" fillId="2" borderId="31" xfId="2" applyFont="1" applyFill="1" applyBorder="1" applyAlignment="1" applyProtection="1">
      <alignment horizontal="center" vertical="center"/>
      <protection hidden="1"/>
    </xf>
    <xf numFmtId="0" fontId="27" fillId="2" borderId="69" xfId="2" applyFont="1" applyFill="1" applyBorder="1" applyAlignment="1" applyProtection="1">
      <alignment horizontal="center" vertical="center"/>
      <protection hidden="1"/>
    </xf>
    <xf numFmtId="0" fontId="12" fillId="0" borderId="15" xfId="2" applyBorder="1" applyAlignment="1" applyProtection="1">
      <alignment horizontal="left" vertical="top" wrapText="1"/>
      <protection hidden="1"/>
    </xf>
    <xf numFmtId="0" fontId="55" fillId="2" borderId="7" xfId="2" applyFont="1" applyFill="1" applyBorder="1" applyAlignment="1" applyProtection="1">
      <alignment horizontal="center" wrapText="1"/>
      <protection hidden="1"/>
    </xf>
    <xf numFmtId="0" fontId="55" fillId="2" borderId="0" xfId="2" applyFont="1" applyFill="1" applyAlignment="1" applyProtection="1">
      <alignment horizontal="center" wrapText="1"/>
      <protection hidden="1"/>
    </xf>
    <xf numFmtId="0" fontId="3" fillId="0" borderId="16" xfId="2" applyFont="1" applyBorder="1" applyAlignment="1" applyProtection="1">
      <alignment horizontal="justify" vertical="center" wrapText="1"/>
      <protection hidden="1"/>
    </xf>
    <xf numFmtId="0" fontId="3" fillId="0" borderId="15" xfId="2" applyFont="1" applyBorder="1" applyAlignment="1" applyProtection="1">
      <alignment horizontal="justify" vertical="center" wrapText="1"/>
      <protection hidden="1"/>
    </xf>
    <xf numFmtId="0" fontId="3" fillId="0" borderId="14" xfId="2" applyFont="1" applyBorder="1" applyAlignment="1" applyProtection="1">
      <alignment horizontal="justify" vertical="center" wrapText="1"/>
      <protection hidden="1"/>
    </xf>
    <xf numFmtId="0" fontId="12" fillId="0" borderId="15" xfId="0" quotePrefix="1" applyFont="1" applyBorder="1" applyAlignment="1">
      <alignment horizontal="center" vertical="center"/>
    </xf>
  </cellXfs>
  <cellStyles count="4">
    <cellStyle name="Hipervínculo" xfId="3" builtinId="8"/>
    <cellStyle name="Moneda 2 2 2" xfId="1" xr:uid="{C612A1E9-7899-4D08-86FC-807B11A7D5A2}"/>
    <cellStyle name="Normal" xfId="0" builtinId="0"/>
    <cellStyle name="Normal 2 2" xfId="2" xr:uid="{F8BF78EC-A391-46B1-9F17-372ACD3DBF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771525</xdr:colOff>
      <xdr:row>34</xdr:row>
      <xdr:rowOff>0</xdr:rowOff>
    </xdr:from>
    <xdr:to>
      <xdr:col>13</xdr:col>
      <xdr:colOff>0</xdr:colOff>
      <xdr:row>34</xdr:row>
      <xdr:rowOff>0</xdr:rowOff>
    </xdr:to>
    <xdr:sp macro="" textlink="">
      <xdr:nvSpPr>
        <xdr:cNvPr id="2" name="Line 11">
          <a:extLst>
            <a:ext uri="{FF2B5EF4-FFF2-40B4-BE49-F238E27FC236}">
              <a16:creationId xmlns:a16="http://schemas.microsoft.com/office/drawing/2014/main" id="{1ACFE6DB-1B1E-429F-8BB3-93EB145F509F}"/>
            </a:ext>
          </a:extLst>
        </xdr:cNvPr>
        <xdr:cNvSpPr>
          <a:spLocks noChangeShapeType="1"/>
        </xdr:cNvSpPr>
      </xdr:nvSpPr>
      <xdr:spPr bwMode="auto">
        <a:xfrm>
          <a:off x="9906000" y="5505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742950</xdr:colOff>
      <xdr:row>34</xdr:row>
      <xdr:rowOff>0</xdr:rowOff>
    </xdr:to>
    <xdr:sp macro="" textlink="">
      <xdr:nvSpPr>
        <xdr:cNvPr id="3" name="Line 11">
          <a:extLst>
            <a:ext uri="{FF2B5EF4-FFF2-40B4-BE49-F238E27FC236}">
              <a16:creationId xmlns:a16="http://schemas.microsoft.com/office/drawing/2014/main" id="{A1996638-A69A-4179-A33C-F2E58F76A98D}"/>
            </a:ext>
          </a:extLst>
        </xdr:cNvPr>
        <xdr:cNvSpPr>
          <a:spLocks noChangeShapeType="1"/>
        </xdr:cNvSpPr>
      </xdr:nvSpPr>
      <xdr:spPr bwMode="auto">
        <a:xfrm>
          <a:off x="9144000" y="5505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4" name="Line 14">
          <a:extLst>
            <a:ext uri="{FF2B5EF4-FFF2-40B4-BE49-F238E27FC236}">
              <a16:creationId xmlns:a16="http://schemas.microsoft.com/office/drawing/2014/main" id="{5D809990-043C-4771-A0C9-6F0B7B1F776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5" name="Line 15">
          <a:extLst>
            <a:ext uri="{FF2B5EF4-FFF2-40B4-BE49-F238E27FC236}">
              <a16:creationId xmlns:a16="http://schemas.microsoft.com/office/drawing/2014/main" id="{285280E7-AEA0-40B9-9F98-7189B9C286BF}"/>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6" name="Line 16">
          <a:extLst>
            <a:ext uri="{FF2B5EF4-FFF2-40B4-BE49-F238E27FC236}">
              <a16:creationId xmlns:a16="http://schemas.microsoft.com/office/drawing/2014/main" id="{2E623A52-1715-4D64-AEE1-EE690EDAD22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7" name="Line 17">
          <a:extLst>
            <a:ext uri="{FF2B5EF4-FFF2-40B4-BE49-F238E27FC236}">
              <a16:creationId xmlns:a16="http://schemas.microsoft.com/office/drawing/2014/main" id="{4F2A7BF3-1C67-4E48-8DBB-20548EE07EC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8" name="Line 18">
          <a:extLst>
            <a:ext uri="{FF2B5EF4-FFF2-40B4-BE49-F238E27FC236}">
              <a16:creationId xmlns:a16="http://schemas.microsoft.com/office/drawing/2014/main" id="{9E95EA68-1F4D-4FE1-9274-4B873E549D46}"/>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9" name="Line 19">
          <a:extLst>
            <a:ext uri="{FF2B5EF4-FFF2-40B4-BE49-F238E27FC236}">
              <a16:creationId xmlns:a16="http://schemas.microsoft.com/office/drawing/2014/main" id="{BF68CCE4-446E-4235-8BB9-3742C8E842F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0" name="Line 20">
          <a:extLst>
            <a:ext uri="{FF2B5EF4-FFF2-40B4-BE49-F238E27FC236}">
              <a16:creationId xmlns:a16="http://schemas.microsoft.com/office/drawing/2014/main" id="{A1CEDFA3-F6D1-4379-92A1-1334E8400B97}"/>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1" name="Line 21">
          <a:extLst>
            <a:ext uri="{FF2B5EF4-FFF2-40B4-BE49-F238E27FC236}">
              <a16:creationId xmlns:a16="http://schemas.microsoft.com/office/drawing/2014/main" id="{0DE7BCBB-F089-4B29-8BC2-F8F0064C3C18}"/>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10</xdr:col>
      <xdr:colOff>179971</xdr:colOff>
      <xdr:row>0</xdr:row>
      <xdr:rowOff>0</xdr:rowOff>
    </xdr:from>
    <xdr:ext cx="2621381" cy="718093"/>
    <xdr:pic>
      <xdr:nvPicPr>
        <xdr:cNvPr id="12" name="Imagen 1">
          <a:extLst>
            <a:ext uri="{FF2B5EF4-FFF2-40B4-BE49-F238E27FC236}">
              <a16:creationId xmlns:a16="http://schemas.microsoft.com/office/drawing/2014/main" id="{C378CE72-382A-4907-AF86-02D0F4066C2B}"/>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799971"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828674</xdr:colOff>
      <xdr:row>1</xdr:row>
      <xdr:rowOff>57150</xdr:rowOff>
    </xdr:from>
    <xdr:ext cx="638175" cy="638175"/>
    <xdr:pic>
      <xdr:nvPicPr>
        <xdr:cNvPr id="14" name="Imagen 22">
          <a:extLst>
            <a:ext uri="{FF2B5EF4-FFF2-40B4-BE49-F238E27FC236}">
              <a16:creationId xmlns:a16="http://schemas.microsoft.com/office/drawing/2014/main" id="{19AF10FB-9DA6-446C-818F-B9AAEAD58B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9905999" y="21907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152400</xdr:rowOff>
    </xdr:from>
    <xdr:ext cx="895350" cy="368196"/>
    <xdr:pic>
      <xdr:nvPicPr>
        <xdr:cNvPr id="15" name="Picture 18" descr="Ocesa LINQ | Our Work | Lumston">
          <a:extLst>
            <a:ext uri="{FF2B5EF4-FFF2-40B4-BE49-F238E27FC236}">
              <a16:creationId xmlns:a16="http://schemas.microsoft.com/office/drawing/2014/main" id="{284D8E67-9A0A-41EA-89DD-12A06255FFC8}"/>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1</xdr:row>
      <xdr:rowOff>76201</xdr:rowOff>
    </xdr:from>
    <xdr:to>
      <xdr:col>2</xdr:col>
      <xdr:colOff>318686</xdr:colOff>
      <xdr:row>3</xdr:row>
      <xdr:rowOff>266701</xdr:rowOff>
    </xdr:to>
    <xdr:pic>
      <xdr:nvPicPr>
        <xdr:cNvPr id="17" name="Imagen 16">
          <a:extLst>
            <a:ext uri="{FF2B5EF4-FFF2-40B4-BE49-F238E27FC236}">
              <a16:creationId xmlns:a16="http://schemas.microsoft.com/office/drawing/2014/main" id="{2FA93F16-0394-385A-5004-E29EE75EBD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09626"/>
          <a:ext cx="1709336" cy="571500"/>
        </a:xfrm>
        <a:prstGeom prst="rect">
          <a:avLst/>
        </a:prstGeom>
      </xdr:spPr>
    </xdr:pic>
    <xdr:clientData/>
  </xdr:twoCellAnchor>
  <xdr:twoCellAnchor editAs="oneCell">
    <xdr:from>
      <xdr:col>11</xdr:col>
      <xdr:colOff>336550</xdr:colOff>
      <xdr:row>1</xdr:row>
      <xdr:rowOff>44450</xdr:rowOff>
    </xdr:from>
    <xdr:to>
      <xdr:col>12</xdr:col>
      <xdr:colOff>311150</xdr:colOff>
      <xdr:row>3</xdr:row>
      <xdr:rowOff>275605</xdr:rowOff>
    </xdr:to>
    <xdr:pic>
      <xdr:nvPicPr>
        <xdr:cNvPr id="13" name="Imagen 12">
          <a:extLst>
            <a:ext uri="{FF2B5EF4-FFF2-40B4-BE49-F238E27FC236}">
              <a16:creationId xmlns:a16="http://schemas.microsoft.com/office/drawing/2014/main" id="{423D310F-3CBE-4D26-BED1-D8C84EC2330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20150" y="781050"/>
          <a:ext cx="774700" cy="6121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58</xdr:row>
      <xdr:rowOff>0</xdr:rowOff>
    </xdr:to>
    <xdr:sp macro="" textlink="">
      <xdr:nvSpPr>
        <xdr:cNvPr id="2" name="Rectangle 1">
          <a:extLst>
            <a:ext uri="{FF2B5EF4-FFF2-40B4-BE49-F238E27FC236}">
              <a16:creationId xmlns:a16="http://schemas.microsoft.com/office/drawing/2014/main" id="{69BA0835-519A-4993-A2DF-65E1A3DE1F50}"/>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54</xdr:row>
      <xdr:rowOff>9525</xdr:rowOff>
    </xdr:from>
    <xdr:to>
      <xdr:col>0</xdr:col>
      <xdr:colOff>0</xdr:colOff>
      <xdr:row>55</xdr:row>
      <xdr:rowOff>0</xdr:rowOff>
    </xdr:to>
    <xdr:sp macro="" textlink="">
      <xdr:nvSpPr>
        <xdr:cNvPr id="3" name="Rectangle 2">
          <a:extLst>
            <a:ext uri="{FF2B5EF4-FFF2-40B4-BE49-F238E27FC236}">
              <a16:creationId xmlns:a16="http://schemas.microsoft.com/office/drawing/2014/main" id="{44FBBB62-9677-4271-A22C-BEC173AD17CA}"/>
            </a:ext>
          </a:extLst>
        </xdr:cNvPr>
        <xdr:cNvSpPr>
          <a:spLocks noChangeArrowheads="1"/>
        </xdr:cNvSpPr>
      </xdr:nvSpPr>
      <xdr:spPr bwMode="auto">
        <a:xfrm>
          <a:off x="0" y="11296650"/>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58</xdr:row>
      <xdr:rowOff>0</xdr:rowOff>
    </xdr:from>
    <xdr:to>
      <xdr:col>0</xdr:col>
      <xdr:colOff>0</xdr:colOff>
      <xdr:row>58</xdr:row>
      <xdr:rowOff>0</xdr:rowOff>
    </xdr:to>
    <xdr:sp macro="" textlink="">
      <xdr:nvSpPr>
        <xdr:cNvPr id="4" name="Rectangle 3">
          <a:extLst>
            <a:ext uri="{FF2B5EF4-FFF2-40B4-BE49-F238E27FC236}">
              <a16:creationId xmlns:a16="http://schemas.microsoft.com/office/drawing/2014/main" id="{4C78E656-623B-4839-B123-1F7EED0DCE2C}"/>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61</xdr:row>
      <xdr:rowOff>0</xdr:rowOff>
    </xdr:from>
    <xdr:to>
      <xdr:col>0</xdr:col>
      <xdr:colOff>0</xdr:colOff>
      <xdr:row>61</xdr:row>
      <xdr:rowOff>0</xdr:rowOff>
    </xdr:to>
    <xdr:sp macro="" textlink="">
      <xdr:nvSpPr>
        <xdr:cNvPr id="5" name="Rectangle 4">
          <a:extLst>
            <a:ext uri="{FF2B5EF4-FFF2-40B4-BE49-F238E27FC236}">
              <a16:creationId xmlns:a16="http://schemas.microsoft.com/office/drawing/2014/main" id="{2B2BCA15-6BC2-4FCC-8767-D8E5035A166C}"/>
            </a:ext>
          </a:extLst>
        </xdr:cNvPr>
        <xdr:cNvSpPr>
          <a:spLocks noChangeArrowheads="1"/>
        </xdr:cNvSpPr>
      </xdr:nvSpPr>
      <xdr:spPr bwMode="auto">
        <a:xfrm>
          <a:off x="0" y="12677775"/>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53</xdr:row>
      <xdr:rowOff>0</xdr:rowOff>
    </xdr:from>
    <xdr:to>
      <xdr:col>0</xdr:col>
      <xdr:colOff>0</xdr:colOff>
      <xdr:row>61</xdr:row>
      <xdr:rowOff>0</xdr:rowOff>
    </xdr:to>
    <xdr:sp macro="" textlink="">
      <xdr:nvSpPr>
        <xdr:cNvPr id="6" name="Line 5">
          <a:extLst>
            <a:ext uri="{FF2B5EF4-FFF2-40B4-BE49-F238E27FC236}">
              <a16:creationId xmlns:a16="http://schemas.microsoft.com/office/drawing/2014/main" id="{FC646624-382F-4B4D-8720-D50B9668BE35}"/>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7" name="Line 6">
          <a:extLst>
            <a:ext uri="{FF2B5EF4-FFF2-40B4-BE49-F238E27FC236}">
              <a16:creationId xmlns:a16="http://schemas.microsoft.com/office/drawing/2014/main" id="{D546D55E-283D-47D1-950F-FA8715515E93}"/>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8" name="Line 7">
          <a:extLst>
            <a:ext uri="{FF2B5EF4-FFF2-40B4-BE49-F238E27FC236}">
              <a16:creationId xmlns:a16="http://schemas.microsoft.com/office/drawing/2014/main" id="{D849CDF3-2A2D-4B50-B825-6ED188ABDF8B}"/>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9" name="Line 8">
          <a:extLst>
            <a:ext uri="{FF2B5EF4-FFF2-40B4-BE49-F238E27FC236}">
              <a16:creationId xmlns:a16="http://schemas.microsoft.com/office/drawing/2014/main" id="{35C36F28-4476-471C-9933-87D4CE1F270F}"/>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0" name="Line 9">
          <a:extLst>
            <a:ext uri="{FF2B5EF4-FFF2-40B4-BE49-F238E27FC236}">
              <a16:creationId xmlns:a16="http://schemas.microsoft.com/office/drawing/2014/main" id="{E666282D-3AB7-4193-A2DF-0328A24A22B4}"/>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1" name="Line 10">
          <a:extLst>
            <a:ext uri="{FF2B5EF4-FFF2-40B4-BE49-F238E27FC236}">
              <a16:creationId xmlns:a16="http://schemas.microsoft.com/office/drawing/2014/main" id="{75ACA4C6-9758-44BF-A028-D666B35000E6}"/>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2" name="Line 11">
          <a:extLst>
            <a:ext uri="{FF2B5EF4-FFF2-40B4-BE49-F238E27FC236}">
              <a16:creationId xmlns:a16="http://schemas.microsoft.com/office/drawing/2014/main" id="{4C3C0637-8839-43B2-83FF-217228FE90B7}"/>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3" name="Line 12">
          <a:extLst>
            <a:ext uri="{FF2B5EF4-FFF2-40B4-BE49-F238E27FC236}">
              <a16:creationId xmlns:a16="http://schemas.microsoft.com/office/drawing/2014/main" id="{9D51331C-20BB-45D5-918B-DD3CC70C6310}"/>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5" name="Line 14">
          <a:extLst>
            <a:ext uri="{FF2B5EF4-FFF2-40B4-BE49-F238E27FC236}">
              <a16:creationId xmlns:a16="http://schemas.microsoft.com/office/drawing/2014/main" id="{54FDB687-39AD-4C85-9988-BF9CD75F642E}"/>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6" name="Line 15">
          <a:extLst>
            <a:ext uri="{FF2B5EF4-FFF2-40B4-BE49-F238E27FC236}">
              <a16:creationId xmlns:a16="http://schemas.microsoft.com/office/drawing/2014/main" id="{9466DD58-6C81-42E5-B03A-7DF6792AB766}"/>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7" name="Line 16">
          <a:extLst>
            <a:ext uri="{FF2B5EF4-FFF2-40B4-BE49-F238E27FC236}">
              <a16:creationId xmlns:a16="http://schemas.microsoft.com/office/drawing/2014/main" id="{00438ECF-69DC-4F98-95F4-7EB864BCED47}"/>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8" name="Line 17">
          <a:extLst>
            <a:ext uri="{FF2B5EF4-FFF2-40B4-BE49-F238E27FC236}">
              <a16:creationId xmlns:a16="http://schemas.microsoft.com/office/drawing/2014/main" id="{01A2D6ED-5AD1-40DA-813A-678BB33BB2F3}"/>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9" name="Line 18">
          <a:extLst>
            <a:ext uri="{FF2B5EF4-FFF2-40B4-BE49-F238E27FC236}">
              <a16:creationId xmlns:a16="http://schemas.microsoft.com/office/drawing/2014/main" id="{C6858080-C9A5-48BC-B060-2454BC51B76B}"/>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0" name="Line 19">
          <a:extLst>
            <a:ext uri="{FF2B5EF4-FFF2-40B4-BE49-F238E27FC236}">
              <a16:creationId xmlns:a16="http://schemas.microsoft.com/office/drawing/2014/main" id="{A993081A-2BCC-4B4E-AD0C-8BE51A74B1D4}"/>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1" name="Line 20">
          <a:extLst>
            <a:ext uri="{FF2B5EF4-FFF2-40B4-BE49-F238E27FC236}">
              <a16:creationId xmlns:a16="http://schemas.microsoft.com/office/drawing/2014/main" id="{2A207A6E-333E-4A51-9BDC-7CC078450F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2" name="Line 21">
          <a:extLst>
            <a:ext uri="{FF2B5EF4-FFF2-40B4-BE49-F238E27FC236}">
              <a16:creationId xmlns:a16="http://schemas.microsoft.com/office/drawing/2014/main" id="{771B0702-9B0E-4954-B285-CF7A1EC158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3" name="Line 22">
          <a:extLst>
            <a:ext uri="{FF2B5EF4-FFF2-40B4-BE49-F238E27FC236}">
              <a16:creationId xmlns:a16="http://schemas.microsoft.com/office/drawing/2014/main" id="{F6AD40E7-6C32-4CF5-A569-223AEFDFBA0A}"/>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0</xdr:colOff>
      <xdr:row>34</xdr:row>
      <xdr:rowOff>0</xdr:rowOff>
    </xdr:to>
    <xdr:sp macro="" textlink="">
      <xdr:nvSpPr>
        <xdr:cNvPr id="24" name="Line 11">
          <a:extLst>
            <a:ext uri="{FF2B5EF4-FFF2-40B4-BE49-F238E27FC236}">
              <a16:creationId xmlns:a16="http://schemas.microsoft.com/office/drawing/2014/main" id="{7483F366-779E-4D4A-A734-46565E06506C}"/>
            </a:ext>
          </a:extLst>
        </xdr:cNvPr>
        <xdr:cNvSpPr>
          <a:spLocks noChangeShapeType="1"/>
        </xdr:cNvSpPr>
      </xdr:nvSpPr>
      <xdr:spPr bwMode="auto">
        <a:xfrm>
          <a:off x="8429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5" name="Line 14">
          <a:extLst>
            <a:ext uri="{FF2B5EF4-FFF2-40B4-BE49-F238E27FC236}">
              <a16:creationId xmlns:a16="http://schemas.microsoft.com/office/drawing/2014/main" id="{A38F0C14-5418-45C3-BE92-ED61D53D840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6" name="Line 15">
          <a:extLst>
            <a:ext uri="{FF2B5EF4-FFF2-40B4-BE49-F238E27FC236}">
              <a16:creationId xmlns:a16="http://schemas.microsoft.com/office/drawing/2014/main" id="{921374B4-E1E9-47FC-8A87-422A01C95C6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7" name="Line 16">
          <a:extLst>
            <a:ext uri="{FF2B5EF4-FFF2-40B4-BE49-F238E27FC236}">
              <a16:creationId xmlns:a16="http://schemas.microsoft.com/office/drawing/2014/main" id="{5111C81E-FB9D-4CD2-882E-58A74698D2E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8" name="Line 17">
          <a:extLst>
            <a:ext uri="{FF2B5EF4-FFF2-40B4-BE49-F238E27FC236}">
              <a16:creationId xmlns:a16="http://schemas.microsoft.com/office/drawing/2014/main" id="{025ED812-AB19-4B7D-9711-A68AF2185D7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9" name="Line 18">
          <a:extLst>
            <a:ext uri="{FF2B5EF4-FFF2-40B4-BE49-F238E27FC236}">
              <a16:creationId xmlns:a16="http://schemas.microsoft.com/office/drawing/2014/main" id="{B1AE6A80-DAE8-4D63-8FFE-39C3C41FDD5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0" name="Line 19">
          <a:extLst>
            <a:ext uri="{FF2B5EF4-FFF2-40B4-BE49-F238E27FC236}">
              <a16:creationId xmlns:a16="http://schemas.microsoft.com/office/drawing/2014/main" id="{EAB252F1-D174-4384-BB07-E901A6156EE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1" name="Line 20">
          <a:extLst>
            <a:ext uri="{FF2B5EF4-FFF2-40B4-BE49-F238E27FC236}">
              <a16:creationId xmlns:a16="http://schemas.microsoft.com/office/drawing/2014/main" id="{E8230A32-AB67-4FCD-B129-5809EB6185F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2" name="Line 21">
          <a:extLst>
            <a:ext uri="{FF2B5EF4-FFF2-40B4-BE49-F238E27FC236}">
              <a16:creationId xmlns:a16="http://schemas.microsoft.com/office/drawing/2014/main" id="{D555A896-3ADC-46D7-A907-409666796CD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3" name="Line 14">
          <a:extLst>
            <a:ext uri="{FF2B5EF4-FFF2-40B4-BE49-F238E27FC236}">
              <a16:creationId xmlns:a16="http://schemas.microsoft.com/office/drawing/2014/main" id="{4B2234BA-0D6F-4053-8C11-D85F03B78D33}"/>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4" name="Line 15">
          <a:extLst>
            <a:ext uri="{FF2B5EF4-FFF2-40B4-BE49-F238E27FC236}">
              <a16:creationId xmlns:a16="http://schemas.microsoft.com/office/drawing/2014/main" id="{44DF9C85-079D-4548-AA90-D35008C9ABC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5" name="Line 16">
          <a:extLst>
            <a:ext uri="{FF2B5EF4-FFF2-40B4-BE49-F238E27FC236}">
              <a16:creationId xmlns:a16="http://schemas.microsoft.com/office/drawing/2014/main" id="{3EF5474E-3C8A-45C0-9863-D5BCE8D7723A}"/>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6" name="Line 17">
          <a:extLst>
            <a:ext uri="{FF2B5EF4-FFF2-40B4-BE49-F238E27FC236}">
              <a16:creationId xmlns:a16="http://schemas.microsoft.com/office/drawing/2014/main" id="{4885AFCE-1292-4735-806B-5BE8C895783E}"/>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7" name="Line 18">
          <a:extLst>
            <a:ext uri="{FF2B5EF4-FFF2-40B4-BE49-F238E27FC236}">
              <a16:creationId xmlns:a16="http://schemas.microsoft.com/office/drawing/2014/main" id="{0D96898E-3420-4B36-ACB6-0AD08B400D2C}"/>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8" name="Line 19">
          <a:extLst>
            <a:ext uri="{FF2B5EF4-FFF2-40B4-BE49-F238E27FC236}">
              <a16:creationId xmlns:a16="http://schemas.microsoft.com/office/drawing/2014/main" id="{134DAB2D-F331-40E2-8A2F-5BD99C284A1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9" name="Line 20">
          <a:extLst>
            <a:ext uri="{FF2B5EF4-FFF2-40B4-BE49-F238E27FC236}">
              <a16:creationId xmlns:a16="http://schemas.microsoft.com/office/drawing/2014/main" id="{031F639F-DB4F-4AE6-A7EE-2A1A654BE71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0" name="Line 21">
          <a:extLst>
            <a:ext uri="{FF2B5EF4-FFF2-40B4-BE49-F238E27FC236}">
              <a16:creationId xmlns:a16="http://schemas.microsoft.com/office/drawing/2014/main" id="{8CA1D5D1-DEBE-49A3-927A-83819069942B}"/>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0</xdr:row>
      <xdr:rowOff>718093</xdr:rowOff>
    </xdr:to>
    <xdr:pic>
      <xdr:nvPicPr>
        <xdr:cNvPr id="42" name="Imagen 1">
          <a:extLst>
            <a:ext uri="{FF2B5EF4-FFF2-40B4-BE49-F238E27FC236}">
              <a16:creationId xmlns:a16="http://schemas.microsoft.com/office/drawing/2014/main" id="{D9490747-C0E7-44E1-A1BF-F3700F492517}"/>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08660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808038</xdr:colOff>
      <xdr:row>1</xdr:row>
      <xdr:rowOff>95250</xdr:rowOff>
    </xdr:from>
    <xdr:to>
      <xdr:col>13</xdr:col>
      <xdr:colOff>466724</xdr:colOff>
      <xdr:row>3</xdr:row>
      <xdr:rowOff>285750</xdr:rowOff>
    </xdr:to>
    <xdr:pic>
      <xdr:nvPicPr>
        <xdr:cNvPr id="43" name="Imagen 22">
          <a:extLst>
            <a:ext uri="{FF2B5EF4-FFF2-40B4-BE49-F238E27FC236}">
              <a16:creationId xmlns:a16="http://schemas.microsoft.com/office/drawing/2014/main" id="{9B90C7DB-B46C-4B77-B076-7F44CECC628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332" t="53048" r="35483" b="5762"/>
        <a:stretch/>
      </xdr:blipFill>
      <xdr:spPr bwMode="auto">
        <a:xfrm>
          <a:off x="9237663" y="828675"/>
          <a:ext cx="611186"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34</xdr:row>
      <xdr:rowOff>0</xdr:rowOff>
    </xdr:from>
    <xdr:to>
      <xdr:col>5</xdr:col>
      <xdr:colOff>0</xdr:colOff>
      <xdr:row>34</xdr:row>
      <xdr:rowOff>0</xdr:rowOff>
    </xdr:to>
    <xdr:sp macro="" textlink="">
      <xdr:nvSpPr>
        <xdr:cNvPr id="44" name="Line 14">
          <a:extLst>
            <a:ext uri="{FF2B5EF4-FFF2-40B4-BE49-F238E27FC236}">
              <a16:creationId xmlns:a16="http://schemas.microsoft.com/office/drawing/2014/main" id="{4B05592C-31C2-4A8F-B97E-730669CDBA8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5" name="Line 15">
          <a:extLst>
            <a:ext uri="{FF2B5EF4-FFF2-40B4-BE49-F238E27FC236}">
              <a16:creationId xmlns:a16="http://schemas.microsoft.com/office/drawing/2014/main" id="{03A2E435-2EB3-4C9C-8183-B08C08684EE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6" name="Line 16">
          <a:extLst>
            <a:ext uri="{FF2B5EF4-FFF2-40B4-BE49-F238E27FC236}">
              <a16:creationId xmlns:a16="http://schemas.microsoft.com/office/drawing/2014/main" id="{BC50FA2D-203B-4462-8F71-6DD093BF23D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7" name="Line 17">
          <a:extLst>
            <a:ext uri="{FF2B5EF4-FFF2-40B4-BE49-F238E27FC236}">
              <a16:creationId xmlns:a16="http://schemas.microsoft.com/office/drawing/2014/main" id="{D2541C50-A634-4B9A-AC90-5A92B7DFBC9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8" name="Line 18">
          <a:extLst>
            <a:ext uri="{FF2B5EF4-FFF2-40B4-BE49-F238E27FC236}">
              <a16:creationId xmlns:a16="http://schemas.microsoft.com/office/drawing/2014/main" id="{386C8130-20D7-449B-9190-036358503D87}"/>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9" name="Line 19">
          <a:extLst>
            <a:ext uri="{FF2B5EF4-FFF2-40B4-BE49-F238E27FC236}">
              <a16:creationId xmlns:a16="http://schemas.microsoft.com/office/drawing/2014/main" id="{84730436-6E38-4F59-A55B-D60B599A740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0" name="Line 20">
          <a:extLst>
            <a:ext uri="{FF2B5EF4-FFF2-40B4-BE49-F238E27FC236}">
              <a16:creationId xmlns:a16="http://schemas.microsoft.com/office/drawing/2014/main" id="{E5288C5A-C8D0-4848-ACE8-A51C3874066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1" name="Line 21">
          <a:extLst>
            <a:ext uri="{FF2B5EF4-FFF2-40B4-BE49-F238E27FC236}">
              <a16:creationId xmlns:a16="http://schemas.microsoft.com/office/drawing/2014/main" id="{883F81CA-D8F6-40DC-82D9-24FC0269105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2" name="Line 14">
          <a:extLst>
            <a:ext uri="{FF2B5EF4-FFF2-40B4-BE49-F238E27FC236}">
              <a16:creationId xmlns:a16="http://schemas.microsoft.com/office/drawing/2014/main" id="{AEA585EE-6746-45BE-8124-DC71C54FEE8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3" name="Line 15">
          <a:extLst>
            <a:ext uri="{FF2B5EF4-FFF2-40B4-BE49-F238E27FC236}">
              <a16:creationId xmlns:a16="http://schemas.microsoft.com/office/drawing/2014/main" id="{716EC2EA-18DF-4B66-8F16-2B0565B4933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4" name="Line 16">
          <a:extLst>
            <a:ext uri="{FF2B5EF4-FFF2-40B4-BE49-F238E27FC236}">
              <a16:creationId xmlns:a16="http://schemas.microsoft.com/office/drawing/2014/main" id="{CA415374-EFDA-4E15-95B2-ADBDDFEBA72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5" name="Line 17">
          <a:extLst>
            <a:ext uri="{FF2B5EF4-FFF2-40B4-BE49-F238E27FC236}">
              <a16:creationId xmlns:a16="http://schemas.microsoft.com/office/drawing/2014/main" id="{E5F283AB-1CE2-431E-A55C-4FC5290A375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6" name="Line 18">
          <a:extLst>
            <a:ext uri="{FF2B5EF4-FFF2-40B4-BE49-F238E27FC236}">
              <a16:creationId xmlns:a16="http://schemas.microsoft.com/office/drawing/2014/main" id="{5F3441A5-97D0-4FDE-AD08-209209843EB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7" name="Line 19">
          <a:extLst>
            <a:ext uri="{FF2B5EF4-FFF2-40B4-BE49-F238E27FC236}">
              <a16:creationId xmlns:a16="http://schemas.microsoft.com/office/drawing/2014/main" id="{5B67521D-19C0-473B-B4FB-9D284D9F035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8" name="Line 20">
          <a:extLst>
            <a:ext uri="{FF2B5EF4-FFF2-40B4-BE49-F238E27FC236}">
              <a16:creationId xmlns:a16="http://schemas.microsoft.com/office/drawing/2014/main" id="{E1C16421-23F1-4C79-99A5-0FF8FE962B0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9" name="Line 21">
          <a:extLst>
            <a:ext uri="{FF2B5EF4-FFF2-40B4-BE49-F238E27FC236}">
              <a16:creationId xmlns:a16="http://schemas.microsoft.com/office/drawing/2014/main" id="{55833D76-1AAF-47A2-8858-48E0597BBEE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409575</xdr:colOff>
      <xdr:row>0</xdr:row>
      <xdr:rowOff>520596</xdr:rowOff>
    </xdr:to>
    <xdr:pic>
      <xdr:nvPicPr>
        <xdr:cNvPr id="60" name="Picture 18" descr="Ocesa LINQ | Our Work | Lumston">
          <a:extLst>
            <a:ext uri="{FF2B5EF4-FFF2-40B4-BE49-F238E27FC236}">
              <a16:creationId xmlns:a16="http://schemas.microsoft.com/office/drawing/2014/main" id="{D5D9E038-4A2B-4E5F-B228-F5A40B188560}"/>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14" name="Imagen 13">
          <a:extLst>
            <a:ext uri="{FF2B5EF4-FFF2-40B4-BE49-F238E27FC236}">
              <a16:creationId xmlns:a16="http://schemas.microsoft.com/office/drawing/2014/main" id="{80B3BD4A-09E5-4F4C-AC7A-66653B1CDC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11</xdr:col>
      <xdr:colOff>501650</xdr:colOff>
      <xdr:row>1</xdr:row>
      <xdr:rowOff>63500</xdr:rowOff>
    </xdr:from>
    <xdr:to>
      <xdr:col>12</xdr:col>
      <xdr:colOff>476250</xdr:colOff>
      <xdr:row>3</xdr:row>
      <xdr:rowOff>294655</xdr:rowOff>
    </xdr:to>
    <xdr:pic>
      <xdr:nvPicPr>
        <xdr:cNvPr id="41" name="Imagen 40">
          <a:extLst>
            <a:ext uri="{FF2B5EF4-FFF2-40B4-BE49-F238E27FC236}">
              <a16:creationId xmlns:a16="http://schemas.microsoft.com/office/drawing/2014/main" id="{24AA5F04-2739-400D-A744-8863077D528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40750" y="800100"/>
          <a:ext cx="774700" cy="6121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33</xdr:row>
      <xdr:rowOff>0</xdr:rowOff>
    </xdr:from>
    <xdr:to>
      <xdr:col>4</xdr:col>
      <xdr:colOff>0</xdr:colOff>
      <xdr:row>33</xdr:row>
      <xdr:rowOff>0</xdr:rowOff>
    </xdr:to>
    <xdr:sp macro="" textlink="">
      <xdr:nvSpPr>
        <xdr:cNvPr id="2" name="Line 14">
          <a:extLst>
            <a:ext uri="{FF2B5EF4-FFF2-40B4-BE49-F238E27FC236}">
              <a16:creationId xmlns:a16="http://schemas.microsoft.com/office/drawing/2014/main" id="{6403433A-3DA0-4594-A504-81E452DE317A}"/>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5">
          <a:extLst>
            <a:ext uri="{FF2B5EF4-FFF2-40B4-BE49-F238E27FC236}">
              <a16:creationId xmlns:a16="http://schemas.microsoft.com/office/drawing/2014/main" id="{26C64A11-1D38-4461-A70D-71423F7A775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6">
          <a:extLst>
            <a:ext uri="{FF2B5EF4-FFF2-40B4-BE49-F238E27FC236}">
              <a16:creationId xmlns:a16="http://schemas.microsoft.com/office/drawing/2014/main" id="{E8FE4BED-6612-444E-B4F6-1CD017FF8545}"/>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7">
          <a:extLst>
            <a:ext uri="{FF2B5EF4-FFF2-40B4-BE49-F238E27FC236}">
              <a16:creationId xmlns:a16="http://schemas.microsoft.com/office/drawing/2014/main" id="{B1ED4296-D944-4479-BD62-57905312C41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8">
          <a:extLst>
            <a:ext uri="{FF2B5EF4-FFF2-40B4-BE49-F238E27FC236}">
              <a16:creationId xmlns:a16="http://schemas.microsoft.com/office/drawing/2014/main" id="{FCAE692B-9281-4EE8-BC59-BBA47093CC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9">
          <a:extLst>
            <a:ext uri="{FF2B5EF4-FFF2-40B4-BE49-F238E27FC236}">
              <a16:creationId xmlns:a16="http://schemas.microsoft.com/office/drawing/2014/main" id="{85BE4B58-5635-43B5-AD49-A127071F4D8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20">
          <a:extLst>
            <a:ext uri="{FF2B5EF4-FFF2-40B4-BE49-F238E27FC236}">
              <a16:creationId xmlns:a16="http://schemas.microsoft.com/office/drawing/2014/main" id="{2B4F6250-B7F9-4135-84AC-6FC74C2994C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1">
          <a:extLst>
            <a:ext uri="{FF2B5EF4-FFF2-40B4-BE49-F238E27FC236}">
              <a16:creationId xmlns:a16="http://schemas.microsoft.com/office/drawing/2014/main" id="{210E2DB1-0439-497A-B28E-DF256753A20D}"/>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0" name="Line 11">
          <a:extLst>
            <a:ext uri="{FF2B5EF4-FFF2-40B4-BE49-F238E27FC236}">
              <a16:creationId xmlns:a16="http://schemas.microsoft.com/office/drawing/2014/main" id="{79421870-C3CE-4B33-8C0F-47D87FA80620}"/>
            </a:ext>
          </a:extLst>
        </xdr:cNvPr>
        <xdr:cNvSpPr>
          <a:spLocks noChangeShapeType="1"/>
        </xdr:cNvSpPr>
      </xdr:nvSpPr>
      <xdr:spPr bwMode="auto">
        <a:xfrm>
          <a:off x="9144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14">
          <a:extLst>
            <a:ext uri="{FF2B5EF4-FFF2-40B4-BE49-F238E27FC236}">
              <a16:creationId xmlns:a16="http://schemas.microsoft.com/office/drawing/2014/main" id="{10E6FD4D-868E-48A1-81F1-8315679ADB8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5">
          <a:extLst>
            <a:ext uri="{FF2B5EF4-FFF2-40B4-BE49-F238E27FC236}">
              <a16:creationId xmlns:a16="http://schemas.microsoft.com/office/drawing/2014/main" id="{D6228241-0A29-43EB-A837-EA9E08F0365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6">
          <a:extLst>
            <a:ext uri="{FF2B5EF4-FFF2-40B4-BE49-F238E27FC236}">
              <a16:creationId xmlns:a16="http://schemas.microsoft.com/office/drawing/2014/main" id="{E5CB7933-2C04-4102-BBD3-DAA8C874B7B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7">
          <a:extLst>
            <a:ext uri="{FF2B5EF4-FFF2-40B4-BE49-F238E27FC236}">
              <a16:creationId xmlns:a16="http://schemas.microsoft.com/office/drawing/2014/main" id="{6D64FF62-5AA1-404B-A247-936CF3417FB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8">
          <a:extLst>
            <a:ext uri="{FF2B5EF4-FFF2-40B4-BE49-F238E27FC236}">
              <a16:creationId xmlns:a16="http://schemas.microsoft.com/office/drawing/2014/main" id="{9A371FDD-A06B-4500-98D8-8F05AB04B4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9">
          <a:extLst>
            <a:ext uri="{FF2B5EF4-FFF2-40B4-BE49-F238E27FC236}">
              <a16:creationId xmlns:a16="http://schemas.microsoft.com/office/drawing/2014/main" id="{1CC9FFA4-760E-4ADC-AFDE-38E52D359B56}"/>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20">
          <a:extLst>
            <a:ext uri="{FF2B5EF4-FFF2-40B4-BE49-F238E27FC236}">
              <a16:creationId xmlns:a16="http://schemas.microsoft.com/office/drawing/2014/main" id="{8068A676-F20D-4F9A-AFE5-14995A5312B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1">
          <a:extLst>
            <a:ext uri="{FF2B5EF4-FFF2-40B4-BE49-F238E27FC236}">
              <a16:creationId xmlns:a16="http://schemas.microsoft.com/office/drawing/2014/main" id="{CE5DF98A-2714-4EA3-B90D-197CEE2CE629}"/>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13</xdr:col>
      <xdr:colOff>144881</xdr:colOff>
      <xdr:row>1</xdr:row>
      <xdr:rowOff>0</xdr:rowOff>
    </xdr:to>
    <xdr:pic>
      <xdr:nvPicPr>
        <xdr:cNvPr id="20" name="Imagen 1">
          <a:extLst>
            <a:ext uri="{FF2B5EF4-FFF2-40B4-BE49-F238E27FC236}">
              <a16:creationId xmlns:a16="http://schemas.microsoft.com/office/drawing/2014/main" id="{932B3722-8EBE-401B-90FD-252CD9FDF213}"/>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43088"/>
        <a:stretch/>
      </xdr:blipFill>
      <xdr:spPr bwMode="auto">
        <a:xfrm>
          <a:off x="7038975" y="0"/>
          <a:ext cx="262138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194771</xdr:colOff>
      <xdr:row>0</xdr:row>
      <xdr:rowOff>95251</xdr:rowOff>
    </xdr:from>
    <xdr:to>
      <xdr:col>1</xdr:col>
      <xdr:colOff>400050</xdr:colOff>
      <xdr:row>0</xdr:row>
      <xdr:rowOff>541479</xdr:rowOff>
    </xdr:to>
    <xdr:pic>
      <xdr:nvPicPr>
        <xdr:cNvPr id="21" name="Picture 18" descr="Ocesa LINQ | Our Work | Lumston">
          <a:extLst>
            <a:ext uri="{FF2B5EF4-FFF2-40B4-BE49-F238E27FC236}">
              <a16:creationId xmlns:a16="http://schemas.microsoft.com/office/drawing/2014/main" id="{FC3B609A-38AB-4603-AD69-90F5DB48D041}"/>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94771" y="95251"/>
          <a:ext cx="967279" cy="446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247649</xdr:colOff>
      <xdr:row>1</xdr:row>
      <xdr:rowOff>9526</xdr:rowOff>
    </xdr:from>
    <xdr:to>
      <xdr:col>12</xdr:col>
      <xdr:colOff>200024</xdr:colOff>
      <xdr:row>3</xdr:row>
      <xdr:rowOff>142876</xdr:rowOff>
    </xdr:to>
    <xdr:grpSp>
      <xdr:nvGrpSpPr>
        <xdr:cNvPr id="22" name="Grupo 21">
          <a:extLst>
            <a:ext uri="{FF2B5EF4-FFF2-40B4-BE49-F238E27FC236}">
              <a16:creationId xmlns:a16="http://schemas.microsoft.com/office/drawing/2014/main" id="{BBE95370-7603-4234-A4DD-8EE44E9D77CE}"/>
            </a:ext>
          </a:extLst>
        </xdr:cNvPr>
        <xdr:cNvGrpSpPr/>
      </xdr:nvGrpSpPr>
      <xdr:grpSpPr>
        <a:xfrm>
          <a:off x="9048749" y="644526"/>
          <a:ext cx="752475" cy="565150"/>
          <a:chOff x="8544551" y="800101"/>
          <a:chExt cx="713748" cy="638174"/>
        </a:xfrm>
      </xdr:grpSpPr>
      <xdr:pic>
        <xdr:nvPicPr>
          <xdr:cNvPr id="23" name="Imagen 22">
            <a:extLst>
              <a:ext uri="{FF2B5EF4-FFF2-40B4-BE49-F238E27FC236}">
                <a16:creationId xmlns:a16="http://schemas.microsoft.com/office/drawing/2014/main" id="{55C73306-BC6A-03A5-63E0-788ABF94846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5055" t="6137" r="-649" b="57523"/>
          <a:stretch/>
        </xdr:blipFill>
        <xdr:spPr bwMode="auto">
          <a:xfrm>
            <a:off x="8544551" y="800101"/>
            <a:ext cx="71374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CuadroTexto 23">
            <a:extLst>
              <a:ext uri="{FF2B5EF4-FFF2-40B4-BE49-F238E27FC236}">
                <a16:creationId xmlns:a16="http://schemas.microsoft.com/office/drawing/2014/main" id="{75F070C0-9C81-E655-6A66-308ECB03BBD4}"/>
              </a:ext>
            </a:extLst>
          </xdr:cNvPr>
          <xdr:cNvSpPr txBox="1"/>
        </xdr:nvSpPr>
        <xdr:spPr>
          <a:xfrm>
            <a:off x="8610600" y="1266825"/>
            <a:ext cx="571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FFCC00"/>
                </a:solidFill>
              </a:rPr>
              <a:t>RIGGING</a:t>
            </a:r>
          </a:p>
        </xdr:txBody>
      </xdr:sp>
    </xdr:grpSp>
    <xdr:clientData/>
  </xdr:twoCellAnchor>
  <xdr:twoCellAnchor editAs="oneCell">
    <xdr:from>
      <xdr:col>0</xdr:col>
      <xdr:colOff>0</xdr:colOff>
      <xdr:row>1</xdr:row>
      <xdr:rowOff>76200</xdr:rowOff>
    </xdr:from>
    <xdr:to>
      <xdr:col>2</xdr:col>
      <xdr:colOff>185336</xdr:colOff>
      <xdr:row>3</xdr:row>
      <xdr:rowOff>209550</xdr:rowOff>
    </xdr:to>
    <xdr:pic>
      <xdr:nvPicPr>
        <xdr:cNvPr id="25" name="Imagen 24">
          <a:extLst>
            <a:ext uri="{FF2B5EF4-FFF2-40B4-BE49-F238E27FC236}">
              <a16:creationId xmlns:a16="http://schemas.microsoft.com/office/drawing/2014/main" id="{C6378E8F-4500-4D91-8C43-8382C82480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14375"/>
          <a:ext cx="1709336" cy="571500"/>
        </a:xfrm>
        <a:prstGeom prst="rect">
          <a:avLst/>
        </a:prstGeom>
      </xdr:spPr>
    </xdr:pic>
    <xdr:clientData/>
  </xdr:twoCellAnchor>
  <xdr:twoCellAnchor editAs="oneCell">
    <xdr:from>
      <xdr:col>9</xdr:col>
      <xdr:colOff>647700</xdr:colOff>
      <xdr:row>1</xdr:row>
      <xdr:rowOff>57150</xdr:rowOff>
    </xdr:from>
    <xdr:to>
      <xdr:col>10</xdr:col>
      <xdr:colOff>622300</xdr:colOff>
      <xdr:row>3</xdr:row>
      <xdr:rowOff>237505</xdr:rowOff>
    </xdr:to>
    <xdr:pic>
      <xdr:nvPicPr>
        <xdr:cNvPr id="19" name="Imagen 18">
          <a:extLst>
            <a:ext uri="{FF2B5EF4-FFF2-40B4-BE49-F238E27FC236}">
              <a16:creationId xmlns:a16="http://schemas.microsoft.com/office/drawing/2014/main" id="{5B93D938-5FA3-4E40-B1A9-62591C32FD8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48600" y="692150"/>
          <a:ext cx="774700" cy="6121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FF6A8371-FD2A-4FD6-8CD2-5437FF311354}"/>
            </a:ext>
          </a:extLst>
        </xdr:cNvPr>
        <xdr:cNvSpPr>
          <a:spLocks noChangeShapeType="1"/>
        </xdr:cNvSpPr>
      </xdr:nvSpPr>
      <xdr:spPr bwMode="auto">
        <a:xfrm>
          <a:off x="100012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712FECE-B8F3-49E3-9F58-118A02271B4C}"/>
            </a:ext>
          </a:extLst>
        </xdr:cNvPr>
        <xdr:cNvSpPr>
          <a:spLocks noChangeShapeType="1"/>
        </xdr:cNvSpPr>
      </xdr:nvSpPr>
      <xdr:spPr bwMode="auto">
        <a:xfrm>
          <a:off x="90487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A3C79020-291A-4471-A9AC-EE3651C52F8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7163C7FB-2E01-47B8-8D57-F8C12154EAA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2E35DF7F-A765-4169-98E9-636F1D08764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6C260C77-B302-4966-AFC9-B6785842926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6E6EA4A3-9473-4C15-AB47-26D807AC9FAF}"/>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4E722B9F-8F1A-4804-8249-C0865A0D282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932FBB36-3D6C-4553-AA79-91D72B5FB1DC}"/>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479BD3FE-4EAE-46DD-B766-32E43E176B3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0</xdr:row>
      <xdr:rowOff>718093</xdr:rowOff>
    </xdr:to>
    <xdr:pic>
      <xdr:nvPicPr>
        <xdr:cNvPr id="12" name="Imagen 1">
          <a:extLst>
            <a:ext uri="{FF2B5EF4-FFF2-40B4-BE49-F238E27FC236}">
              <a16:creationId xmlns:a16="http://schemas.microsoft.com/office/drawing/2014/main" id="{6A1DBDC5-F08E-4254-893E-D235F7E56B5A}"/>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70572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790575</xdr:colOff>
      <xdr:row>1</xdr:row>
      <xdr:rowOff>66675</xdr:rowOff>
    </xdr:from>
    <xdr:to>
      <xdr:col>13</xdr:col>
      <xdr:colOff>485775</xdr:colOff>
      <xdr:row>3</xdr:row>
      <xdr:rowOff>333375</xdr:rowOff>
    </xdr:to>
    <xdr:pic>
      <xdr:nvPicPr>
        <xdr:cNvPr id="14" name="Imagen 22">
          <a:extLst>
            <a:ext uri="{FF2B5EF4-FFF2-40B4-BE49-F238E27FC236}">
              <a16:creationId xmlns:a16="http://schemas.microsoft.com/office/drawing/2014/main" id="{18F4CAAA-AFF4-460D-89AE-3C7CB0C3AC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9839325" y="80010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8827C2FF-82C8-4B90-AFE0-499AA0C6C359}"/>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85725</xdr:rowOff>
    </xdr:from>
    <xdr:to>
      <xdr:col>2</xdr:col>
      <xdr:colOff>471086</xdr:colOff>
      <xdr:row>3</xdr:row>
      <xdr:rowOff>276225</xdr:rowOff>
    </xdr:to>
    <xdr:pic>
      <xdr:nvPicPr>
        <xdr:cNvPr id="16" name="Imagen 15">
          <a:extLst>
            <a:ext uri="{FF2B5EF4-FFF2-40B4-BE49-F238E27FC236}">
              <a16:creationId xmlns:a16="http://schemas.microsoft.com/office/drawing/2014/main" id="{DB615031-BF67-448E-A046-AAA89684E6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19150"/>
          <a:ext cx="1709336" cy="571500"/>
        </a:xfrm>
        <a:prstGeom prst="rect">
          <a:avLst/>
        </a:prstGeom>
      </xdr:spPr>
    </xdr:pic>
    <xdr:clientData/>
  </xdr:twoCellAnchor>
  <xdr:twoCellAnchor editAs="oneCell">
    <xdr:from>
      <xdr:col>11</xdr:col>
      <xdr:colOff>63500</xdr:colOff>
      <xdr:row>1</xdr:row>
      <xdr:rowOff>69850</xdr:rowOff>
    </xdr:from>
    <xdr:to>
      <xdr:col>12</xdr:col>
      <xdr:colOff>38100</xdr:colOff>
      <xdr:row>3</xdr:row>
      <xdr:rowOff>301005</xdr:rowOff>
    </xdr:to>
    <xdr:pic>
      <xdr:nvPicPr>
        <xdr:cNvPr id="13" name="Imagen 12">
          <a:extLst>
            <a:ext uri="{FF2B5EF4-FFF2-40B4-BE49-F238E27FC236}">
              <a16:creationId xmlns:a16="http://schemas.microsoft.com/office/drawing/2014/main" id="{32718FC9-A268-401B-9E15-33EFCD3814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017000" y="806450"/>
          <a:ext cx="774700" cy="6121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06CAFBAD-1177-4599-A983-18696DA443E5}"/>
            </a:ext>
          </a:extLst>
        </xdr:cNvPr>
        <xdr:cNvSpPr>
          <a:spLocks noChangeShapeType="1"/>
        </xdr:cNvSpPr>
      </xdr:nvSpPr>
      <xdr:spPr bwMode="auto">
        <a:xfrm>
          <a:off x="98869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AC0315C-10BB-427B-859A-E118DE187956}"/>
            </a:ext>
          </a:extLst>
        </xdr:cNvPr>
        <xdr:cNvSpPr>
          <a:spLocks noChangeShapeType="1"/>
        </xdr:cNvSpPr>
      </xdr:nvSpPr>
      <xdr:spPr bwMode="auto">
        <a:xfrm>
          <a:off x="89344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D9DA927C-F805-42EB-B38C-7687F736B1C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1CD72A68-D5D4-4871-9D55-F7C9E9DD3DB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4D251C0D-AEA5-4A53-B4E2-DE9259EE7A28}"/>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DFD7C162-E01E-488F-9493-FE2633725D2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558F9A0D-94D8-4F68-A33B-F6359CEB2A4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CF6C47D0-22AD-4263-A442-55BA4234B32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4CF08F0F-83D3-4AD1-9073-19AB661BFC9B}"/>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74FD4DFA-F1EF-462F-B7A4-7AD3BBFDF29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838199</xdr:colOff>
      <xdr:row>1</xdr:row>
      <xdr:rowOff>85726</xdr:rowOff>
    </xdr:from>
    <xdr:to>
      <xdr:col>13</xdr:col>
      <xdr:colOff>495299</xdr:colOff>
      <xdr:row>3</xdr:row>
      <xdr:rowOff>314326</xdr:rowOff>
    </xdr:to>
    <xdr:pic>
      <xdr:nvPicPr>
        <xdr:cNvPr id="13" name="Imagen 22">
          <a:extLst>
            <a:ext uri="{FF2B5EF4-FFF2-40B4-BE49-F238E27FC236}">
              <a16:creationId xmlns:a16="http://schemas.microsoft.com/office/drawing/2014/main" id="{4AF1C748-F94E-4109-AD31-EE9E2C520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772649" y="819151"/>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180975</xdr:colOff>
      <xdr:row>0</xdr:row>
      <xdr:rowOff>0</xdr:rowOff>
    </xdr:from>
    <xdr:to>
      <xdr:col>13</xdr:col>
      <xdr:colOff>325856</xdr:colOff>
      <xdr:row>0</xdr:row>
      <xdr:rowOff>718093</xdr:rowOff>
    </xdr:to>
    <xdr:pic>
      <xdr:nvPicPr>
        <xdr:cNvPr id="14" name="Imagen 1">
          <a:extLst>
            <a:ext uri="{FF2B5EF4-FFF2-40B4-BE49-F238E27FC236}">
              <a16:creationId xmlns:a16="http://schemas.microsoft.com/office/drawing/2014/main" id="{E96C4519-4CDB-4CAC-A8D1-22323728D89B}"/>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759142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BC2DAA2C-0EF7-4931-A381-CF108ED4CAC6}"/>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301624</xdr:colOff>
      <xdr:row>3</xdr:row>
      <xdr:rowOff>141812</xdr:rowOff>
    </xdr:to>
    <xdr:pic>
      <xdr:nvPicPr>
        <xdr:cNvPr id="16" name="Imagen 15">
          <a:extLst>
            <a:ext uri="{FF2B5EF4-FFF2-40B4-BE49-F238E27FC236}">
              <a16:creationId xmlns:a16="http://schemas.microsoft.com/office/drawing/2014/main" id="{FF670C2C-EEC6-4CCC-BFC2-106D196953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36600"/>
          <a:ext cx="1597024" cy="522812"/>
        </a:xfrm>
        <a:prstGeom prst="rect">
          <a:avLst/>
        </a:prstGeom>
      </xdr:spPr>
    </xdr:pic>
    <xdr:clientData/>
  </xdr:twoCellAnchor>
  <xdr:twoCellAnchor editAs="oneCell">
    <xdr:from>
      <xdr:col>11</xdr:col>
      <xdr:colOff>349250</xdr:colOff>
      <xdr:row>1</xdr:row>
      <xdr:rowOff>57150</xdr:rowOff>
    </xdr:from>
    <xdr:to>
      <xdr:col>12</xdr:col>
      <xdr:colOff>323850</xdr:colOff>
      <xdr:row>3</xdr:row>
      <xdr:rowOff>288305</xdr:rowOff>
    </xdr:to>
    <xdr:pic>
      <xdr:nvPicPr>
        <xdr:cNvPr id="12" name="Imagen 11">
          <a:extLst>
            <a:ext uri="{FF2B5EF4-FFF2-40B4-BE49-F238E27FC236}">
              <a16:creationId xmlns:a16="http://schemas.microsoft.com/office/drawing/2014/main" id="{26B2D610-6C96-490E-9152-4A80F514BC5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036050" y="793750"/>
          <a:ext cx="774700" cy="6121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600074</xdr:colOff>
      <xdr:row>1</xdr:row>
      <xdr:rowOff>38100</xdr:rowOff>
    </xdr:from>
    <xdr:to>
      <xdr:col>13</xdr:col>
      <xdr:colOff>419099</xdr:colOff>
      <xdr:row>3</xdr:row>
      <xdr:rowOff>295275</xdr:rowOff>
    </xdr:to>
    <xdr:pic>
      <xdr:nvPicPr>
        <xdr:cNvPr id="2" name="Imagen 22">
          <a:extLst>
            <a:ext uri="{FF2B5EF4-FFF2-40B4-BE49-F238E27FC236}">
              <a16:creationId xmlns:a16="http://schemas.microsoft.com/office/drawing/2014/main" id="{65F5166B-BBBB-46EC-92A8-A7528A48A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191624" y="77152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33</xdr:row>
      <xdr:rowOff>0</xdr:rowOff>
    </xdr:from>
    <xdr:to>
      <xdr:col>13</xdr:col>
      <xdr:colOff>0</xdr:colOff>
      <xdr:row>33</xdr:row>
      <xdr:rowOff>0</xdr:rowOff>
    </xdr:to>
    <xdr:sp macro="" textlink="">
      <xdr:nvSpPr>
        <xdr:cNvPr id="3" name="Line 11">
          <a:extLst>
            <a:ext uri="{FF2B5EF4-FFF2-40B4-BE49-F238E27FC236}">
              <a16:creationId xmlns:a16="http://schemas.microsoft.com/office/drawing/2014/main" id="{5C6E0384-BA6C-4CC8-9E8F-F083FA819FB8}"/>
            </a:ext>
          </a:extLst>
        </xdr:cNvPr>
        <xdr:cNvSpPr>
          <a:spLocks noChangeShapeType="1"/>
        </xdr:cNvSpPr>
      </xdr:nvSpPr>
      <xdr:spPr bwMode="auto">
        <a:xfrm>
          <a:off x="9410700"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4" name="Line 11">
          <a:extLst>
            <a:ext uri="{FF2B5EF4-FFF2-40B4-BE49-F238E27FC236}">
              <a16:creationId xmlns:a16="http://schemas.microsoft.com/office/drawing/2014/main" id="{97F0BCDA-9BB3-4F05-A540-4AFC19B9095D}"/>
            </a:ext>
          </a:extLst>
        </xdr:cNvPr>
        <xdr:cNvSpPr>
          <a:spLocks noChangeShapeType="1"/>
        </xdr:cNvSpPr>
      </xdr:nvSpPr>
      <xdr:spPr bwMode="auto">
        <a:xfrm>
          <a:off x="8591550" y="671512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4">
          <a:extLst>
            <a:ext uri="{FF2B5EF4-FFF2-40B4-BE49-F238E27FC236}">
              <a16:creationId xmlns:a16="http://schemas.microsoft.com/office/drawing/2014/main" id="{0D46DCBC-3129-4C84-A830-732479EECF10}"/>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5">
          <a:extLst>
            <a:ext uri="{FF2B5EF4-FFF2-40B4-BE49-F238E27FC236}">
              <a16:creationId xmlns:a16="http://schemas.microsoft.com/office/drawing/2014/main" id="{FE820EA1-A155-472A-AB03-F83BA21F93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6">
          <a:extLst>
            <a:ext uri="{FF2B5EF4-FFF2-40B4-BE49-F238E27FC236}">
              <a16:creationId xmlns:a16="http://schemas.microsoft.com/office/drawing/2014/main" id="{55F4101D-D474-49BA-8A25-B0D63FD3983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7">
          <a:extLst>
            <a:ext uri="{FF2B5EF4-FFF2-40B4-BE49-F238E27FC236}">
              <a16:creationId xmlns:a16="http://schemas.microsoft.com/office/drawing/2014/main" id="{B765547F-334C-47CB-A55F-DB82D00E96D7}"/>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8">
          <a:extLst>
            <a:ext uri="{FF2B5EF4-FFF2-40B4-BE49-F238E27FC236}">
              <a16:creationId xmlns:a16="http://schemas.microsoft.com/office/drawing/2014/main" id="{23CCA290-6BF5-4EB6-9683-124AFDE18AD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19">
          <a:extLst>
            <a:ext uri="{FF2B5EF4-FFF2-40B4-BE49-F238E27FC236}">
              <a16:creationId xmlns:a16="http://schemas.microsoft.com/office/drawing/2014/main" id="{9E6ADF0B-6A62-4F69-97CE-22636150B6B1}"/>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0">
          <a:extLst>
            <a:ext uri="{FF2B5EF4-FFF2-40B4-BE49-F238E27FC236}">
              <a16:creationId xmlns:a16="http://schemas.microsoft.com/office/drawing/2014/main" id="{A6D75363-A17E-439D-9670-AEDF32FB7A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2" name="Line 21">
          <a:extLst>
            <a:ext uri="{FF2B5EF4-FFF2-40B4-BE49-F238E27FC236}">
              <a16:creationId xmlns:a16="http://schemas.microsoft.com/office/drawing/2014/main" id="{19DB44A8-624D-4EEB-AD2B-938A5877D84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14</xdr:col>
      <xdr:colOff>202031</xdr:colOff>
      <xdr:row>0</xdr:row>
      <xdr:rowOff>718093</xdr:rowOff>
    </xdr:to>
    <xdr:pic>
      <xdr:nvPicPr>
        <xdr:cNvPr id="14" name="Imagen 1">
          <a:extLst>
            <a:ext uri="{FF2B5EF4-FFF2-40B4-BE49-F238E27FC236}">
              <a16:creationId xmlns:a16="http://schemas.microsoft.com/office/drawing/2014/main" id="{B281D14A-DB3C-47D9-9D9E-74F10C0F5179}"/>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741045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90638A9C-0DF5-48AC-8BAD-7DA8D977AD00}"/>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85725</xdr:rowOff>
    </xdr:from>
    <xdr:to>
      <xdr:col>2</xdr:col>
      <xdr:colOff>471086</xdr:colOff>
      <xdr:row>3</xdr:row>
      <xdr:rowOff>276225</xdr:rowOff>
    </xdr:to>
    <xdr:pic>
      <xdr:nvPicPr>
        <xdr:cNvPr id="16" name="Imagen 15">
          <a:extLst>
            <a:ext uri="{FF2B5EF4-FFF2-40B4-BE49-F238E27FC236}">
              <a16:creationId xmlns:a16="http://schemas.microsoft.com/office/drawing/2014/main" id="{A00E2E3C-D721-4103-BB0F-FA41C29943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19150"/>
          <a:ext cx="1709336" cy="571500"/>
        </a:xfrm>
        <a:prstGeom prst="rect">
          <a:avLst/>
        </a:prstGeom>
      </xdr:spPr>
    </xdr:pic>
    <xdr:clientData/>
  </xdr:twoCellAnchor>
  <xdr:twoCellAnchor editAs="oneCell">
    <xdr:from>
      <xdr:col>11</xdr:col>
      <xdr:colOff>127000</xdr:colOff>
      <xdr:row>1</xdr:row>
      <xdr:rowOff>63500</xdr:rowOff>
    </xdr:from>
    <xdr:to>
      <xdr:col>12</xdr:col>
      <xdr:colOff>165100</xdr:colOff>
      <xdr:row>3</xdr:row>
      <xdr:rowOff>294655</xdr:rowOff>
    </xdr:to>
    <xdr:pic>
      <xdr:nvPicPr>
        <xdr:cNvPr id="13" name="Imagen 12">
          <a:extLst>
            <a:ext uri="{FF2B5EF4-FFF2-40B4-BE49-F238E27FC236}">
              <a16:creationId xmlns:a16="http://schemas.microsoft.com/office/drawing/2014/main" id="{4C11BED0-037E-48F0-ACFB-D01BC52D9BD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85200" y="800100"/>
          <a:ext cx="774700" cy="6121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71</xdr:row>
      <xdr:rowOff>9525</xdr:rowOff>
    </xdr:from>
    <xdr:to>
      <xdr:col>0</xdr:col>
      <xdr:colOff>0</xdr:colOff>
      <xdr:row>72</xdr:row>
      <xdr:rowOff>0</xdr:rowOff>
    </xdr:to>
    <xdr:sp macro="" textlink="">
      <xdr:nvSpPr>
        <xdr:cNvPr id="2" name="Rectangle 3">
          <a:extLst>
            <a:ext uri="{FF2B5EF4-FFF2-40B4-BE49-F238E27FC236}">
              <a16:creationId xmlns:a16="http://schemas.microsoft.com/office/drawing/2014/main" id="{D5B7EB6E-E529-4303-A3A6-ADB382A9DC38}"/>
            </a:ext>
          </a:extLst>
        </xdr:cNvPr>
        <xdr:cNvSpPr>
          <a:spLocks noChangeArrowheads="1"/>
        </xdr:cNvSpPr>
      </xdr:nvSpPr>
      <xdr:spPr bwMode="auto">
        <a:xfrm>
          <a:off x="0" y="15821025"/>
          <a:ext cx="0" cy="1809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67</xdr:row>
      <xdr:rowOff>9525</xdr:rowOff>
    </xdr:from>
    <xdr:to>
      <xdr:col>0</xdr:col>
      <xdr:colOff>0</xdr:colOff>
      <xdr:row>68</xdr:row>
      <xdr:rowOff>0</xdr:rowOff>
    </xdr:to>
    <xdr:sp macro="" textlink="">
      <xdr:nvSpPr>
        <xdr:cNvPr id="3" name="Rectangle 4">
          <a:extLst>
            <a:ext uri="{FF2B5EF4-FFF2-40B4-BE49-F238E27FC236}">
              <a16:creationId xmlns:a16="http://schemas.microsoft.com/office/drawing/2014/main" id="{C5D81BBC-C41C-460B-83DC-BFAA0503302D}"/>
            </a:ext>
          </a:extLst>
        </xdr:cNvPr>
        <xdr:cNvSpPr>
          <a:spLocks noChangeArrowheads="1"/>
        </xdr:cNvSpPr>
      </xdr:nvSpPr>
      <xdr:spPr bwMode="auto">
        <a:xfrm>
          <a:off x="0" y="14992350"/>
          <a:ext cx="0" cy="3143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72</xdr:row>
      <xdr:rowOff>0</xdr:rowOff>
    </xdr:from>
    <xdr:to>
      <xdr:col>0</xdr:col>
      <xdr:colOff>0</xdr:colOff>
      <xdr:row>72</xdr:row>
      <xdr:rowOff>0</xdr:rowOff>
    </xdr:to>
    <xdr:sp macro="" textlink="">
      <xdr:nvSpPr>
        <xdr:cNvPr id="4" name="Rectangle 5">
          <a:extLst>
            <a:ext uri="{FF2B5EF4-FFF2-40B4-BE49-F238E27FC236}">
              <a16:creationId xmlns:a16="http://schemas.microsoft.com/office/drawing/2014/main" id="{54E24FBD-46A0-4BF6-90C6-F7B6C0736A85}"/>
            </a:ext>
          </a:extLst>
        </xdr:cNvPr>
        <xdr:cNvSpPr>
          <a:spLocks noChangeArrowheads="1"/>
        </xdr:cNvSpPr>
      </xdr:nvSpPr>
      <xdr:spPr bwMode="auto">
        <a:xfrm>
          <a:off x="0" y="16002000"/>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73</xdr:row>
      <xdr:rowOff>9525</xdr:rowOff>
    </xdr:from>
    <xdr:to>
      <xdr:col>0</xdr:col>
      <xdr:colOff>0</xdr:colOff>
      <xdr:row>74</xdr:row>
      <xdr:rowOff>0</xdr:rowOff>
    </xdr:to>
    <xdr:sp macro="" textlink="">
      <xdr:nvSpPr>
        <xdr:cNvPr id="5" name="Rectangle 6">
          <a:extLst>
            <a:ext uri="{FF2B5EF4-FFF2-40B4-BE49-F238E27FC236}">
              <a16:creationId xmlns:a16="http://schemas.microsoft.com/office/drawing/2014/main" id="{BB1634E3-506B-4138-BBBA-B059C9D032EB}"/>
            </a:ext>
          </a:extLst>
        </xdr:cNvPr>
        <xdr:cNvSpPr>
          <a:spLocks noChangeArrowheads="1"/>
        </xdr:cNvSpPr>
      </xdr:nvSpPr>
      <xdr:spPr bwMode="auto">
        <a:xfrm>
          <a:off x="0" y="16163925"/>
          <a:ext cx="0" cy="3333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66</xdr:row>
      <xdr:rowOff>9525</xdr:rowOff>
    </xdr:from>
    <xdr:to>
      <xdr:col>0</xdr:col>
      <xdr:colOff>0</xdr:colOff>
      <xdr:row>76</xdr:row>
      <xdr:rowOff>0</xdr:rowOff>
    </xdr:to>
    <xdr:sp macro="" textlink="">
      <xdr:nvSpPr>
        <xdr:cNvPr id="6" name="Line 7">
          <a:extLst>
            <a:ext uri="{FF2B5EF4-FFF2-40B4-BE49-F238E27FC236}">
              <a16:creationId xmlns:a16="http://schemas.microsoft.com/office/drawing/2014/main" id="{BBB4C264-F06A-47C8-99F8-EB5867AB0E92}"/>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7" name="Line 8">
          <a:extLst>
            <a:ext uri="{FF2B5EF4-FFF2-40B4-BE49-F238E27FC236}">
              <a16:creationId xmlns:a16="http://schemas.microsoft.com/office/drawing/2014/main" id="{6212149E-6AF5-445A-A397-6DACCD68303F}"/>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8" name="Line 9">
          <a:extLst>
            <a:ext uri="{FF2B5EF4-FFF2-40B4-BE49-F238E27FC236}">
              <a16:creationId xmlns:a16="http://schemas.microsoft.com/office/drawing/2014/main" id="{C665AC43-8A40-489B-853D-94D726E7B470}"/>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9" name="Line 10">
          <a:extLst>
            <a:ext uri="{FF2B5EF4-FFF2-40B4-BE49-F238E27FC236}">
              <a16:creationId xmlns:a16="http://schemas.microsoft.com/office/drawing/2014/main" id="{78ED1C76-0B9D-48BF-8E12-CE80D8FDC47B}"/>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0" name="Line 11">
          <a:extLst>
            <a:ext uri="{FF2B5EF4-FFF2-40B4-BE49-F238E27FC236}">
              <a16:creationId xmlns:a16="http://schemas.microsoft.com/office/drawing/2014/main" id="{013E632E-2B92-4FD0-ABD2-0F7E5302953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76</xdr:row>
      <xdr:rowOff>0</xdr:rowOff>
    </xdr:to>
    <xdr:sp macro="" textlink="">
      <xdr:nvSpPr>
        <xdr:cNvPr id="11" name="Line 12">
          <a:extLst>
            <a:ext uri="{FF2B5EF4-FFF2-40B4-BE49-F238E27FC236}">
              <a16:creationId xmlns:a16="http://schemas.microsoft.com/office/drawing/2014/main" id="{F39C8D53-C0B9-4B24-9FA9-878588DE0648}"/>
            </a:ext>
          </a:extLst>
        </xdr:cNvPr>
        <xdr:cNvSpPr>
          <a:spLocks noChangeShapeType="1"/>
        </xdr:cNvSpPr>
      </xdr:nvSpPr>
      <xdr:spPr bwMode="auto">
        <a:xfrm>
          <a:off x="0" y="14658975"/>
          <a:ext cx="0" cy="2533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2" name="Line 13">
          <a:extLst>
            <a:ext uri="{FF2B5EF4-FFF2-40B4-BE49-F238E27FC236}">
              <a16:creationId xmlns:a16="http://schemas.microsoft.com/office/drawing/2014/main" id="{06B59E1E-F226-4A92-8E75-51D5E2A5B6E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3" name="Line 14">
          <a:extLst>
            <a:ext uri="{FF2B5EF4-FFF2-40B4-BE49-F238E27FC236}">
              <a16:creationId xmlns:a16="http://schemas.microsoft.com/office/drawing/2014/main" id="{71609876-2155-46E4-A55C-B143A2D6ADF6}"/>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4" name="Line 15">
          <a:extLst>
            <a:ext uri="{FF2B5EF4-FFF2-40B4-BE49-F238E27FC236}">
              <a16:creationId xmlns:a16="http://schemas.microsoft.com/office/drawing/2014/main" id="{4AFFEC25-F117-409F-8A10-7E37750C8525}"/>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5" name="Line 16">
          <a:extLst>
            <a:ext uri="{FF2B5EF4-FFF2-40B4-BE49-F238E27FC236}">
              <a16:creationId xmlns:a16="http://schemas.microsoft.com/office/drawing/2014/main" id="{089780F9-4EFC-46C6-819A-6501CC355E10}"/>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6" name="Line 17">
          <a:extLst>
            <a:ext uri="{FF2B5EF4-FFF2-40B4-BE49-F238E27FC236}">
              <a16:creationId xmlns:a16="http://schemas.microsoft.com/office/drawing/2014/main" id="{E10C8F73-9935-4CE1-85F5-A610ABFBA9A4}"/>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7" name="Line 18">
          <a:extLst>
            <a:ext uri="{FF2B5EF4-FFF2-40B4-BE49-F238E27FC236}">
              <a16:creationId xmlns:a16="http://schemas.microsoft.com/office/drawing/2014/main" id="{8A26DCEE-154E-40E7-BEAA-7B25FB62980E}"/>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8" name="Line 19">
          <a:extLst>
            <a:ext uri="{FF2B5EF4-FFF2-40B4-BE49-F238E27FC236}">
              <a16:creationId xmlns:a16="http://schemas.microsoft.com/office/drawing/2014/main" id="{FA8E6C70-C34C-4557-ADAB-6923C283FCD1}"/>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9" name="Line 20">
          <a:extLst>
            <a:ext uri="{FF2B5EF4-FFF2-40B4-BE49-F238E27FC236}">
              <a16:creationId xmlns:a16="http://schemas.microsoft.com/office/drawing/2014/main" id="{02DC39E1-C782-4972-AFA9-FDFE7068C1E7}"/>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76</xdr:row>
      <xdr:rowOff>0</xdr:rowOff>
    </xdr:to>
    <xdr:sp macro="" textlink="">
      <xdr:nvSpPr>
        <xdr:cNvPr id="20" name="Line 21">
          <a:extLst>
            <a:ext uri="{FF2B5EF4-FFF2-40B4-BE49-F238E27FC236}">
              <a16:creationId xmlns:a16="http://schemas.microsoft.com/office/drawing/2014/main" id="{8AC9BD94-0DCE-4F9F-AEF6-C703CADD6F38}"/>
            </a:ext>
          </a:extLst>
        </xdr:cNvPr>
        <xdr:cNvSpPr>
          <a:spLocks noChangeShapeType="1"/>
        </xdr:cNvSpPr>
      </xdr:nvSpPr>
      <xdr:spPr bwMode="auto">
        <a:xfrm>
          <a:off x="0" y="14658975"/>
          <a:ext cx="0" cy="25336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1" name="Line 22">
          <a:extLst>
            <a:ext uri="{FF2B5EF4-FFF2-40B4-BE49-F238E27FC236}">
              <a16:creationId xmlns:a16="http://schemas.microsoft.com/office/drawing/2014/main" id="{CE8E1A59-B448-4C0E-AEB9-F6F86778085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2" name="Line 23">
          <a:extLst>
            <a:ext uri="{FF2B5EF4-FFF2-40B4-BE49-F238E27FC236}">
              <a16:creationId xmlns:a16="http://schemas.microsoft.com/office/drawing/2014/main" id="{2E3B070F-9807-40C2-9DB1-3879509F1712}"/>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3" name="Line 24">
          <a:extLst>
            <a:ext uri="{FF2B5EF4-FFF2-40B4-BE49-F238E27FC236}">
              <a16:creationId xmlns:a16="http://schemas.microsoft.com/office/drawing/2014/main" id="{19F1800A-DB01-49F3-B8D3-810410D46D2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835540</xdr:colOff>
      <xdr:row>1</xdr:row>
      <xdr:rowOff>63167</xdr:rowOff>
    </xdr:from>
    <xdr:to>
      <xdr:col>13</xdr:col>
      <xdr:colOff>12532</xdr:colOff>
      <xdr:row>3</xdr:row>
      <xdr:rowOff>276225</xdr:rowOff>
    </xdr:to>
    <xdr:pic>
      <xdr:nvPicPr>
        <xdr:cNvPr id="24" name="Imagen 40">
          <a:extLst>
            <a:ext uri="{FF2B5EF4-FFF2-40B4-BE49-F238E27FC236}">
              <a16:creationId xmlns:a16="http://schemas.microsoft.com/office/drawing/2014/main" id="{E639CA10-F2B4-4FD5-814C-707B3287C3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091" t="8478" r="47693" b="48548"/>
        <a:stretch/>
      </xdr:blipFill>
      <xdr:spPr bwMode="auto">
        <a:xfrm>
          <a:off x="8579365" y="796592"/>
          <a:ext cx="643842" cy="59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36</xdr:row>
      <xdr:rowOff>0</xdr:rowOff>
    </xdr:from>
    <xdr:to>
      <xdr:col>13</xdr:col>
      <xdr:colOff>0</xdr:colOff>
      <xdr:row>36</xdr:row>
      <xdr:rowOff>0</xdr:rowOff>
    </xdr:to>
    <xdr:sp macro="" textlink="">
      <xdr:nvSpPr>
        <xdr:cNvPr id="25" name="Line 11">
          <a:extLst>
            <a:ext uri="{FF2B5EF4-FFF2-40B4-BE49-F238E27FC236}">
              <a16:creationId xmlns:a16="http://schemas.microsoft.com/office/drawing/2014/main" id="{A24A14F4-AEAB-4BC1-B8C5-7C230897CBE1}"/>
            </a:ext>
          </a:extLst>
        </xdr:cNvPr>
        <xdr:cNvSpPr>
          <a:spLocks noChangeShapeType="1"/>
        </xdr:cNvSpPr>
      </xdr:nvSpPr>
      <xdr:spPr bwMode="auto">
        <a:xfrm>
          <a:off x="921067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6" name="Line 14">
          <a:extLst>
            <a:ext uri="{FF2B5EF4-FFF2-40B4-BE49-F238E27FC236}">
              <a16:creationId xmlns:a16="http://schemas.microsoft.com/office/drawing/2014/main" id="{084E6B7B-B698-4260-A29F-59ADF6184A9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7" name="Line 15">
          <a:extLst>
            <a:ext uri="{FF2B5EF4-FFF2-40B4-BE49-F238E27FC236}">
              <a16:creationId xmlns:a16="http://schemas.microsoft.com/office/drawing/2014/main" id="{D3A6EA9F-EFD6-4167-980F-484AC591C8A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8" name="Line 16">
          <a:extLst>
            <a:ext uri="{FF2B5EF4-FFF2-40B4-BE49-F238E27FC236}">
              <a16:creationId xmlns:a16="http://schemas.microsoft.com/office/drawing/2014/main" id="{759FE0DF-29D4-46E5-8D5E-BB972361B5B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9" name="Line 17">
          <a:extLst>
            <a:ext uri="{FF2B5EF4-FFF2-40B4-BE49-F238E27FC236}">
              <a16:creationId xmlns:a16="http://schemas.microsoft.com/office/drawing/2014/main" id="{F132A0A3-CFDF-4722-BF6D-D1FDB857DD3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0" name="Line 18">
          <a:extLst>
            <a:ext uri="{FF2B5EF4-FFF2-40B4-BE49-F238E27FC236}">
              <a16:creationId xmlns:a16="http://schemas.microsoft.com/office/drawing/2014/main" id="{CA4C299B-D9F4-497F-9854-5B08957F692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1" name="Line 19">
          <a:extLst>
            <a:ext uri="{FF2B5EF4-FFF2-40B4-BE49-F238E27FC236}">
              <a16:creationId xmlns:a16="http://schemas.microsoft.com/office/drawing/2014/main" id="{70800F19-B7F0-4159-BBA7-D99A9EE275F1}"/>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2" name="Line 20">
          <a:extLst>
            <a:ext uri="{FF2B5EF4-FFF2-40B4-BE49-F238E27FC236}">
              <a16:creationId xmlns:a16="http://schemas.microsoft.com/office/drawing/2014/main" id="{30F6E280-AF7C-4224-861D-FC033CDC6F2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3" name="Line 21">
          <a:extLst>
            <a:ext uri="{FF2B5EF4-FFF2-40B4-BE49-F238E27FC236}">
              <a16:creationId xmlns:a16="http://schemas.microsoft.com/office/drawing/2014/main" id="{1B480419-BE2C-46C8-B536-9DB666262A5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34" name="Line 11">
          <a:extLst>
            <a:ext uri="{FF2B5EF4-FFF2-40B4-BE49-F238E27FC236}">
              <a16:creationId xmlns:a16="http://schemas.microsoft.com/office/drawing/2014/main" id="{C39D0E44-8C71-492D-BCC5-1E98ABDFBD23}"/>
            </a:ext>
          </a:extLst>
        </xdr:cNvPr>
        <xdr:cNvSpPr>
          <a:spLocks noChangeShapeType="1"/>
        </xdr:cNvSpPr>
      </xdr:nvSpPr>
      <xdr:spPr bwMode="auto">
        <a:xfrm>
          <a:off x="869632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5" name="Line 14">
          <a:extLst>
            <a:ext uri="{FF2B5EF4-FFF2-40B4-BE49-F238E27FC236}">
              <a16:creationId xmlns:a16="http://schemas.microsoft.com/office/drawing/2014/main" id="{A696445C-6342-4DDB-ACFC-DA22419AEBEE}"/>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6" name="Line 15">
          <a:extLst>
            <a:ext uri="{FF2B5EF4-FFF2-40B4-BE49-F238E27FC236}">
              <a16:creationId xmlns:a16="http://schemas.microsoft.com/office/drawing/2014/main" id="{DE7FEAB4-B5C4-4A7E-B0A5-C651E401AF7D}"/>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7" name="Line 16">
          <a:extLst>
            <a:ext uri="{FF2B5EF4-FFF2-40B4-BE49-F238E27FC236}">
              <a16:creationId xmlns:a16="http://schemas.microsoft.com/office/drawing/2014/main" id="{3B5EE574-F713-49BE-BF72-3B2AEC6DF1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8" name="Line 17">
          <a:extLst>
            <a:ext uri="{FF2B5EF4-FFF2-40B4-BE49-F238E27FC236}">
              <a16:creationId xmlns:a16="http://schemas.microsoft.com/office/drawing/2014/main" id="{C18CB803-17F5-4294-ABD3-E9D5870E6442}"/>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9" name="Line 18">
          <a:extLst>
            <a:ext uri="{FF2B5EF4-FFF2-40B4-BE49-F238E27FC236}">
              <a16:creationId xmlns:a16="http://schemas.microsoft.com/office/drawing/2014/main" id="{17FF7A96-E90C-4F3D-80CD-B0115219B8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0" name="Line 19">
          <a:extLst>
            <a:ext uri="{FF2B5EF4-FFF2-40B4-BE49-F238E27FC236}">
              <a16:creationId xmlns:a16="http://schemas.microsoft.com/office/drawing/2014/main" id="{BDA51030-2F09-4ABA-A6F0-75DF386B59D3}"/>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20">
          <a:extLst>
            <a:ext uri="{FF2B5EF4-FFF2-40B4-BE49-F238E27FC236}">
              <a16:creationId xmlns:a16="http://schemas.microsoft.com/office/drawing/2014/main" id="{AC288851-885E-418D-AC21-BC5D016EA97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21">
          <a:extLst>
            <a:ext uri="{FF2B5EF4-FFF2-40B4-BE49-F238E27FC236}">
              <a16:creationId xmlns:a16="http://schemas.microsoft.com/office/drawing/2014/main" id="{1D06081B-DD3D-46C7-BFD0-8D546E697E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392531</xdr:colOff>
      <xdr:row>0</xdr:row>
      <xdr:rowOff>718093</xdr:rowOff>
    </xdr:to>
    <xdr:pic>
      <xdr:nvPicPr>
        <xdr:cNvPr id="44" name="Imagen 1">
          <a:extLst>
            <a:ext uri="{FF2B5EF4-FFF2-40B4-BE49-F238E27FC236}">
              <a16:creationId xmlns:a16="http://schemas.microsoft.com/office/drawing/2014/main" id="{FD7346B7-9BB0-4CB8-8F3B-1AEC39011C2C}"/>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45" name="Picture 18" descr="Ocesa LINQ | Our Work | Lumston">
          <a:extLst>
            <a:ext uri="{FF2B5EF4-FFF2-40B4-BE49-F238E27FC236}">
              <a16:creationId xmlns:a16="http://schemas.microsoft.com/office/drawing/2014/main" id="{261AEEA3-CD64-480C-B154-E994005AA87B}"/>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36</xdr:row>
      <xdr:rowOff>0</xdr:rowOff>
    </xdr:from>
    <xdr:to>
      <xdr:col>4</xdr:col>
      <xdr:colOff>0</xdr:colOff>
      <xdr:row>36</xdr:row>
      <xdr:rowOff>0</xdr:rowOff>
    </xdr:to>
    <xdr:sp macro="" textlink="">
      <xdr:nvSpPr>
        <xdr:cNvPr id="47" name="Line 14">
          <a:extLst>
            <a:ext uri="{FF2B5EF4-FFF2-40B4-BE49-F238E27FC236}">
              <a16:creationId xmlns:a16="http://schemas.microsoft.com/office/drawing/2014/main" id="{93272A5A-5C49-478F-BCF9-4188E96453E6}"/>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5">
          <a:extLst>
            <a:ext uri="{FF2B5EF4-FFF2-40B4-BE49-F238E27FC236}">
              <a16:creationId xmlns:a16="http://schemas.microsoft.com/office/drawing/2014/main" id="{6CDB70CA-A4F0-48DC-89C5-5263D0BA65F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6">
          <a:extLst>
            <a:ext uri="{FF2B5EF4-FFF2-40B4-BE49-F238E27FC236}">
              <a16:creationId xmlns:a16="http://schemas.microsoft.com/office/drawing/2014/main" id="{4437E31E-6041-4F05-B2C6-2D53308DE58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7">
          <a:extLst>
            <a:ext uri="{FF2B5EF4-FFF2-40B4-BE49-F238E27FC236}">
              <a16:creationId xmlns:a16="http://schemas.microsoft.com/office/drawing/2014/main" id="{F2B61F3B-8710-4A57-B4D4-A256DA29C11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8">
          <a:extLst>
            <a:ext uri="{FF2B5EF4-FFF2-40B4-BE49-F238E27FC236}">
              <a16:creationId xmlns:a16="http://schemas.microsoft.com/office/drawing/2014/main" id="{3666C717-0DE9-4C56-8DFD-0787D63EA40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9">
          <a:extLst>
            <a:ext uri="{FF2B5EF4-FFF2-40B4-BE49-F238E27FC236}">
              <a16:creationId xmlns:a16="http://schemas.microsoft.com/office/drawing/2014/main" id="{DAE2D839-ADD4-4851-8E2B-E14F43A8C8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20">
          <a:extLst>
            <a:ext uri="{FF2B5EF4-FFF2-40B4-BE49-F238E27FC236}">
              <a16:creationId xmlns:a16="http://schemas.microsoft.com/office/drawing/2014/main" id="{D9E12274-B9B6-4A69-8A77-966BB47B6D0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1">
          <a:extLst>
            <a:ext uri="{FF2B5EF4-FFF2-40B4-BE49-F238E27FC236}">
              <a16:creationId xmlns:a16="http://schemas.microsoft.com/office/drawing/2014/main" id="{0246F5DC-E4FD-4A9D-A13D-0A1C663B87C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471086</xdr:colOff>
      <xdr:row>3</xdr:row>
      <xdr:rowOff>285750</xdr:rowOff>
    </xdr:to>
    <xdr:pic>
      <xdr:nvPicPr>
        <xdr:cNvPr id="55" name="Imagen 54">
          <a:extLst>
            <a:ext uri="{FF2B5EF4-FFF2-40B4-BE49-F238E27FC236}">
              <a16:creationId xmlns:a16="http://schemas.microsoft.com/office/drawing/2014/main" id="{069AEFC0-56C4-4C45-8251-D7CE778435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381000</xdr:colOff>
      <xdr:row>1</xdr:row>
      <xdr:rowOff>50800</xdr:rowOff>
    </xdr:from>
    <xdr:to>
      <xdr:col>11</xdr:col>
      <xdr:colOff>355600</xdr:colOff>
      <xdr:row>3</xdr:row>
      <xdr:rowOff>281955</xdr:rowOff>
    </xdr:to>
    <xdr:pic>
      <xdr:nvPicPr>
        <xdr:cNvPr id="43" name="Imagen 42">
          <a:extLst>
            <a:ext uri="{FF2B5EF4-FFF2-40B4-BE49-F238E27FC236}">
              <a16:creationId xmlns:a16="http://schemas.microsoft.com/office/drawing/2014/main" id="{64779A2D-6993-4F92-A183-367D284B39A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23200" y="787400"/>
          <a:ext cx="774700" cy="6121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35AE73A9-710B-4F5B-8538-59696E9D5A62}"/>
            </a:ext>
          </a:extLst>
        </xdr:cNvPr>
        <xdr:cNvSpPr>
          <a:spLocks noChangeShapeType="1"/>
        </xdr:cNvSpPr>
      </xdr:nvSpPr>
      <xdr:spPr bwMode="auto">
        <a:xfrm>
          <a:off x="927735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5D2C95E-2565-47A0-84FE-81052AED6AA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CB511E62-81E1-41B0-8985-3664119B207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01BFDEB-AA25-4849-A9B0-5C83D119300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92E6BD77-9422-45D2-9798-D82CA1956E9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E5D538B9-C8F9-4599-B9B6-D24C0B6491A0}"/>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B79119E-0EDE-429F-B5BD-EB1B9907A72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A290FB70-E222-4E0F-B533-A9371232F48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E82C54E8-646E-41C0-8E1D-5DD6BAA921F4}"/>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EA3DB11F-6332-4762-AE5E-7162762B536C}"/>
            </a:ext>
          </a:extLst>
        </xdr:cNvPr>
        <xdr:cNvSpPr>
          <a:spLocks noChangeShapeType="1"/>
        </xdr:cNvSpPr>
      </xdr:nvSpPr>
      <xdr:spPr bwMode="auto">
        <a:xfrm>
          <a:off x="87630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AB128A-0CC3-4441-BF02-D8556C40F53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5E9753A2-E0C1-4BCD-BE58-826B47FF61D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3D2C9C3F-20EA-46FD-AF19-F921C5E68FE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7DF9ADB0-EC32-41A5-980E-7BD5954D475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FDFBABEC-02F5-438A-A6AF-F2E48018B3D2}"/>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F2C86683-B45D-42F7-BE19-5A0A7A6BAD43}"/>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F3C2750A-6636-45C5-A534-F7ABC013706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CEDB16EC-3151-4C2B-876C-0DA5667AAA21}"/>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441325</xdr:colOff>
      <xdr:row>0</xdr:row>
      <xdr:rowOff>0</xdr:rowOff>
    </xdr:from>
    <xdr:to>
      <xdr:col>13</xdr:col>
      <xdr:colOff>46456</xdr:colOff>
      <xdr:row>0</xdr:row>
      <xdr:rowOff>718093</xdr:rowOff>
    </xdr:to>
    <xdr:pic>
      <xdr:nvPicPr>
        <xdr:cNvPr id="22" name="Imagen 1">
          <a:extLst>
            <a:ext uri="{FF2B5EF4-FFF2-40B4-BE49-F238E27FC236}">
              <a16:creationId xmlns:a16="http://schemas.microsoft.com/office/drawing/2014/main" id="{D7BCDF53-5813-4410-B7B4-BA79258CB404}"/>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032625" y="0"/>
          <a:ext cx="274203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4B35A280-4603-467B-A078-AE5ACBD3B805}"/>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866775</xdr:colOff>
      <xdr:row>1</xdr:row>
      <xdr:rowOff>85725</xdr:rowOff>
    </xdr:from>
    <xdr:to>
      <xdr:col>12</xdr:col>
      <xdr:colOff>493445</xdr:colOff>
      <xdr:row>3</xdr:row>
      <xdr:rowOff>314378</xdr:rowOff>
    </xdr:to>
    <xdr:pic>
      <xdr:nvPicPr>
        <xdr:cNvPr id="24" name="Imagen 23">
          <a:extLst>
            <a:ext uri="{FF2B5EF4-FFF2-40B4-BE49-F238E27FC236}">
              <a16:creationId xmlns:a16="http://schemas.microsoft.com/office/drawing/2014/main" id="{E5D1BD29-D237-4FBF-92CC-07ABD2B38D31}"/>
            </a:ext>
          </a:extLst>
        </xdr:cNvPr>
        <xdr:cNvPicPr>
          <a:picLocks noChangeAspect="1"/>
        </xdr:cNvPicPr>
      </xdr:nvPicPr>
      <xdr:blipFill>
        <a:blip xmlns:r="http://schemas.openxmlformats.org/officeDocument/2006/relationships" r:embed="rId3"/>
        <a:stretch>
          <a:fillRect/>
        </a:stretch>
      </xdr:blipFill>
      <xdr:spPr>
        <a:xfrm>
          <a:off x="8677275" y="819150"/>
          <a:ext cx="579170" cy="609653"/>
        </a:xfrm>
        <a:prstGeom prst="rect">
          <a:avLst/>
        </a:prstGeom>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0" name="Imagen 19">
          <a:extLst>
            <a:ext uri="{FF2B5EF4-FFF2-40B4-BE49-F238E27FC236}">
              <a16:creationId xmlns:a16="http://schemas.microsoft.com/office/drawing/2014/main" id="{EE5C10C5-1A02-4FD3-9D7B-973925F378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539750</xdr:colOff>
      <xdr:row>1</xdr:row>
      <xdr:rowOff>57150</xdr:rowOff>
    </xdr:from>
    <xdr:to>
      <xdr:col>11</xdr:col>
      <xdr:colOff>514350</xdr:colOff>
      <xdr:row>3</xdr:row>
      <xdr:rowOff>288305</xdr:rowOff>
    </xdr:to>
    <xdr:pic>
      <xdr:nvPicPr>
        <xdr:cNvPr id="21" name="Imagen 20">
          <a:extLst>
            <a:ext uri="{FF2B5EF4-FFF2-40B4-BE49-F238E27FC236}">
              <a16:creationId xmlns:a16="http://schemas.microsoft.com/office/drawing/2014/main" id="{F544283A-0527-4D9D-914A-FAD22381362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31150" y="793750"/>
          <a:ext cx="774700" cy="6121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6E705E5A-EBE2-4C7C-A1BD-814AF48C737A}"/>
            </a:ext>
          </a:extLst>
        </xdr:cNvPr>
        <xdr:cNvSpPr>
          <a:spLocks noChangeShapeType="1"/>
        </xdr:cNvSpPr>
      </xdr:nvSpPr>
      <xdr:spPr bwMode="auto">
        <a:xfrm>
          <a:off x="93154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D07E90E-670B-401E-B858-735F21DB723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9A528D4D-A7D2-4BE6-B415-516173DCBF65}"/>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C2DA5F8B-76F8-4648-901D-E28353D0E32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551CDA4D-8D3F-4D43-B362-52CAC944F94C}"/>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57154AE-1CF6-4A77-B84A-787982D270E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83EEBC65-2171-4BB8-A219-62818DC1A4EB}"/>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007E819C-53FE-4366-ACCA-42F77E03586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61F00A4E-8D7A-45F4-9DB1-D89C7372882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9236C630-A13B-485D-AD2E-18688FDCA683}"/>
            </a:ext>
          </a:extLst>
        </xdr:cNvPr>
        <xdr:cNvSpPr>
          <a:spLocks noChangeShapeType="1"/>
        </xdr:cNvSpPr>
      </xdr:nvSpPr>
      <xdr:spPr bwMode="auto">
        <a:xfrm>
          <a:off x="88011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B16E67A1-71B8-4CBD-9D30-0923E34B03D8}"/>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A0F4073A-4C26-4B0D-BB0F-212E7B8A628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D84D1D15-F8F9-4B92-AF96-E515008FAE40}"/>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E05FF652-D6EA-4E8B-8B74-45DA91F79C7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C0C6D683-297C-4AE3-8022-F5DCAD388C7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4EB59CA9-107E-455C-ADAB-026D500D60D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7365486D-277F-43D3-B970-ABBDC427F42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2ABEDB72-1DDB-4526-AA73-74C4A1BEA352}"/>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365125</xdr:colOff>
      <xdr:row>0</xdr:row>
      <xdr:rowOff>0</xdr:rowOff>
    </xdr:from>
    <xdr:to>
      <xdr:col>12</xdr:col>
      <xdr:colOff>510006</xdr:colOff>
      <xdr:row>0</xdr:row>
      <xdr:rowOff>718093</xdr:rowOff>
    </xdr:to>
    <xdr:pic>
      <xdr:nvPicPr>
        <xdr:cNvPr id="21" name="Imagen 1">
          <a:extLst>
            <a:ext uri="{FF2B5EF4-FFF2-40B4-BE49-F238E27FC236}">
              <a16:creationId xmlns:a16="http://schemas.microsoft.com/office/drawing/2014/main" id="{AD1C66D5-69D6-4EF1-8F46-4F77E70F625E}"/>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994525" y="0"/>
          <a:ext cx="274203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804110</xdr:colOff>
      <xdr:row>1</xdr:row>
      <xdr:rowOff>38100</xdr:rowOff>
    </xdr:from>
    <xdr:to>
      <xdr:col>13</xdr:col>
      <xdr:colOff>19049</xdr:colOff>
      <xdr:row>3</xdr:row>
      <xdr:rowOff>266700</xdr:rowOff>
    </xdr:to>
    <xdr:pic>
      <xdr:nvPicPr>
        <xdr:cNvPr id="22" name="Imagen 22">
          <a:extLst>
            <a:ext uri="{FF2B5EF4-FFF2-40B4-BE49-F238E27FC236}">
              <a16:creationId xmlns:a16="http://schemas.microsoft.com/office/drawing/2014/main" id="{FA4BBBC4-12D0-48F2-BCEC-70675821F73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5055" t="6137" r="-649" b="50385"/>
        <a:stretch/>
      </xdr:blipFill>
      <xdr:spPr bwMode="auto">
        <a:xfrm>
          <a:off x="8652710" y="771525"/>
          <a:ext cx="68178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A9334EC5-4FED-4AF7-BEFF-06407CDC90B8}"/>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8F65A941-9A9C-4A1C-AADF-C2F684854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463550</xdr:colOff>
      <xdr:row>1</xdr:row>
      <xdr:rowOff>50800</xdr:rowOff>
    </xdr:from>
    <xdr:to>
      <xdr:col>11</xdr:col>
      <xdr:colOff>438150</xdr:colOff>
      <xdr:row>3</xdr:row>
      <xdr:rowOff>281955</xdr:rowOff>
    </xdr:to>
    <xdr:pic>
      <xdr:nvPicPr>
        <xdr:cNvPr id="20" name="Imagen 19">
          <a:extLst>
            <a:ext uri="{FF2B5EF4-FFF2-40B4-BE49-F238E27FC236}">
              <a16:creationId xmlns:a16="http://schemas.microsoft.com/office/drawing/2014/main" id="{2792C0E4-476C-49D3-B907-98E75F417BD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93050" y="787400"/>
          <a:ext cx="774700" cy="6121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E273387B-B8E7-4EB3-85E6-00C9F028234F}"/>
            </a:ext>
          </a:extLst>
        </xdr:cNvPr>
        <xdr:cNvSpPr>
          <a:spLocks noChangeShapeType="1"/>
        </xdr:cNvSpPr>
      </xdr:nvSpPr>
      <xdr:spPr bwMode="auto">
        <a:xfrm>
          <a:off x="92773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AB9B2FA9-7A26-4B25-8586-62872415E76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126D7D0F-17C7-4447-96AE-A02C68A79E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109D877-A565-4678-BDA2-B11D1603FBC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E02CB14B-F5C6-4D3A-85A8-6FD9A9CDB60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125E51B-A9F5-4FBE-A2B1-8751406F293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7F4AE5B-8BFB-4058-BAE4-7598D79C73A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E727C513-2B68-4614-8986-760702F4144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265B411B-D80E-4143-9892-A1DE743747C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8A64C9C7-D222-45CA-9C53-F721DEF00DB8}"/>
            </a:ext>
          </a:extLst>
        </xdr:cNvPr>
        <xdr:cNvSpPr>
          <a:spLocks noChangeShapeType="1"/>
        </xdr:cNvSpPr>
      </xdr:nvSpPr>
      <xdr:spPr bwMode="auto">
        <a:xfrm>
          <a:off x="87630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CA9CBE-1549-4963-8CA2-7C781BFBAFD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C6D6C723-B142-40D5-AA4E-0F7246A1204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9902A1EE-66B5-4200-A4A9-C035EDCF599D}"/>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BC273645-5908-47D5-92FE-1CAA02835A2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2E7C8752-10EE-426E-BD0B-32C4F98396B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77D11D5B-4A5F-42FD-B10C-22DE3C174894}"/>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22268C40-8CDF-4187-83B4-1E9E22E16CB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7D10E1C7-7666-4A8A-8100-8F7F070A4B5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325856</xdr:colOff>
      <xdr:row>0</xdr:row>
      <xdr:rowOff>718093</xdr:rowOff>
    </xdr:to>
    <xdr:pic>
      <xdr:nvPicPr>
        <xdr:cNvPr id="21" name="Imagen 1">
          <a:extLst>
            <a:ext uri="{FF2B5EF4-FFF2-40B4-BE49-F238E27FC236}">
              <a16:creationId xmlns:a16="http://schemas.microsoft.com/office/drawing/2014/main" id="{E6D76839-F0E6-4300-A536-CFEF4B9CF36E}"/>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821906</xdr:colOff>
      <xdr:row>1</xdr:row>
      <xdr:rowOff>57150</xdr:rowOff>
    </xdr:from>
    <xdr:to>
      <xdr:col>12</xdr:col>
      <xdr:colOff>504823</xdr:colOff>
      <xdr:row>3</xdr:row>
      <xdr:rowOff>295275</xdr:rowOff>
    </xdr:to>
    <xdr:pic>
      <xdr:nvPicPr>
        <xdr:cNvPr id="22" name="Imagen 22">
          <a:extLst>
            <a:ext uri="{FF2B5EF4-FFF2-40B4-BE49-F238E27FC236}">
              <a16:creationId xmlns:a16="http://schemas.microsoft.com/office/drawing/2014/main" id="{F0F89655-0015-485E-B808-0A58DD828D4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1869" t="6137" r="24645" b="50385"/>
        <a:stretch/>
      </xdr:blipFill>
      <xdr:spPr bwMode="auto">
        <a:xfrm>
          <a:off x="8632406" y="790575"/>
          <a:ext cx="635417"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CD0E602B-7E04-4109-9511-DAE4B724845F}"/>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B6387756-3C8F-4ABD-B5BB-0903BAC747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577850</xdr:colOff>
      <xdr:row>1</xdr:row>
      <xdr:rowOff>31750</xdr:rowOff>
    </xdr:from>
    <xdr:to>
      <xdr:col>11</xdr:col>
      <xdr:colOff>552450</xdr:colOff>
      <xdr:row>3</xdr:row>
      <xdr:rowOff>262905</xdr:rowOff>
    </xdr:to>
    <xdr:pic>
      <xdr:nvPicPr>
        <xdr:cNvPr id="20" name="Imagen 19">
          <a:extLst>
            <a:ext uri="{FF2B5EF4-FFF2-40B4-BE49-F238E27FC236}">
              <a16:creationId xmlns:a16="http://schemas.microsoft.com/office/drawing/2014/main" id="{D2A66DB0-216C-4FF5-A37A-C8EA565E065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69250" y="768350"/>
          <a:ext cx="774700" cy="6121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35</xdr:row>
      <xdr:rowOff>0</xdr:rowOff>
    </xdr:from>
    <xdr:to>
      <xdr:col>13</xdr:col>
      <xdr:colOff>0</xdr:colOff>
      <xdr:row>35</xdr:row>
      <xdr:rowOff>0</xdr:rowOff>
    </xdr:to>
    <xdr:sp macro="" textlink="">
      <xdr:nvSpPr>
        <xdr:cNvPr id="2" name="Line 11">
          <a:extLst>
            <a:ext uri="{FF2B5EF4-FFF2-40B4-BE49-F238E27FC236}">
              <a16:creationId xmlns:a16="http://schemas.microsoft.com/office/drawing/2014/main" id="{157278AF-28A6-485B-AF16-305A6FD3F372}"/>
            </a:ext>
          </a:extLst>
        </xdr:cNvPr>
        <xdr:cNvSpPr>
          <a:spLocks noChangeShapeType="1"/>
        </xdr:cNvSpPr>
      </xdr:nvSpPr>
      <xdr:spPr bwMode="auto">
        <a:xfrm>
          <a:off x="907732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3" name="Line 14">
          <a:extLst>
            <a:ext uri="{FF2B5EF4-FFF2-40B4-BE49-F238E27FC236}">
              <a16:creationId xmlns:a16="http://schemas.microsoft.com/office/drawing/2014/main" id="{562FE799-9282-41DC-9E60-9D04A3AAB6AB}"/>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4" name="Line 15">
          <a:extLst>
            <a:ext uri="{FF2B5EF4-FFF2-40B4-BE49-F238E27FC236}">
              <a16:creationId xmlns:a16="http://schemas.microsoft.com/office/drawing/2014/main" id="{5A2CDF6F-A8A3-4604-859C-C11B325A847F}"/>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5" name="Line 16">
          <a:extLst>
            <a:ext uri="{FF2B5EF4-FFF2-40B4-BE49-F238E27FC236}">
              <a16:creationId xmlns:a16="http://schemas.microsoft.com/office/drawing/2014/main" id="{BA8E9D7D-43B8-4084-8C74-5A6EAB00D03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6" name="Line 17">
          <a:extLst>
            <a:ext uri="{FF2B5EF4-FFF2-40B4-BE49-F238E27FC236}">
              <a16:creationId xmlns:a16="http://schemas.microsoft.com/office/drawing/2014/main" id="{D5DF30CD-F779-4DE7-8B54-C903D26C6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7" name="Line 18">
          <a:extLst>
            <a:ext uri="{FF2B5EF4-FFF2-40B4-BE49-F238E27FC236}">
              <a16:creationId xmlns:a16="http://schemas.microsoft.com/office/drawing/2014/main" id="{13A1C5A0-CA94-43A2-BD49-B6E6BD01A1EC}"/>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8" name="Line 19">
          <a:extLst>
            <a:ext uri="{FF2B5EF4-FFF2-40B4-BE49-F238E27FC236}">
              <a16:creationId xmlns:a16="http://schemas.microsoft.com/office/drawing/2014/main" id="{1FEBDA52-FB41-47BC-8C8A-C22D3364A81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9" name="Line 20">
          <a:extLst>
            <a:ext uri="{FF2B5EF4-FFF2-40B4-BE49-F238E27FC236}">
              <a16:creationId xmlns:a16="http://schemas.microsoft.com/office/drawing/2014/main" id="{E75436C1-7CF3-42DE-BB2D-2262D8ECEF9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0" name="Line 21">
          <a:extLst>
            <a:ext uri="{FF2B5EF4-FFF2-40B4-BE49-F238E27FC236}">
              <a16:creationId xmlns:a16="http://schemas.microsoft.com/office/drawing/2014/main" id="{505D883A-E288-4AD4-AF26-8B47CD6908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35</xdr:row>
      <xdr:rowOff>0</xdr:rowOff>
    </xdr:from>
    <xdr:to>
      <xdr:col>12</xdr:col>
      <xdr:colOff>0</xdr:colOff>
      <xdr:row>35</xdr:row>
      <xdr:rowOff>0</xdr:rowOff>
    </xdr:to>
    <xdr:sp macro="" textlink="">
      <xdr:nvSpPr>
        <xdr:cNvPr id="11" name="Line 11">
          <a:extLst>
            <a:ext uri="{FF2B5EF4-FFF2-40B4-BE49-F238E27FC236}">
              <a16:creationId xmlns:a16="http://schemas.microsoft.com/office/drawing/2014/main" id="{F77459B6-2640-45E5-889A-B89C6429039A}"/>
            </a:ext>
          </a:extLst>
        </xdr:cNvPr>
        <xdr:cNvSpPr>
          <a:spLocks noChangeShapeType="1"/>
        </xdr:cNvSpPr>
      </xdr:nvSpPr>
      <xdr:spPr bwMode="auto">
        <a:xfrm>
          <a:off x="856297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2" name="Line 14">
          <a:extLst>
            <a:ext uri="{FF2B5EF4-FFF2-40B4-BE49-F238E27FC236}">
              <a16:creationId xmlns:a16="http://schemas.microsoft.com/office/drawing/2014/main" id="{6F9ACDC8-EB16-4D39-A2E4-B229DA8EC6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3" name="Line 15">
          <a:extLst>
            <a:ext uri="{FF2B5EF4-FFF2-40B4-BE49-F238E27FC236}">
              <a16:creationId xmlns:a16="http://schemas.microsoft.com/office/drawing/2014/main" id="{F252BB77-C739-4D02-BD3E-3F1C74FF9691}"/>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4" name="Line 16">
          <a:extLst>
            <a:ext uri="{FF2B5EF4-FFF2-40B4-BE49-F238E27FC236}">
              <a16:creationId xmlns:a16="http://schemas.microsoft.com/office/drawing/2014/main" id="{0333C46E-AAC6-45CE-B2E7-6E6505A3E9D7}"/>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5" name="Line 17">
          <a:extLst>
            <a:ext uri="{FF2B5EF4-FFF2-40B4-BE49-F238E27FC236}">
              <a16:creationId xmlns:a16="http://schemas.microsoft.com/office/drawing/2014/main" id="{D993BC15-2B78-466B-87F0-2453EC80F7CE}"/>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6" name="Line 18">
          <a:extLst>
            <a:ext uri="{FF2B5EF4-FFF2-40B4-BE49-F238E27FC236}">
              <a16:creationId xmlns:a16="http://schemas.microsoft.com/office/drawing/2014/main" id="{91E09A6D-FB61-4A2E-A195-2CDC834FAC4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7" name="Line 19">
          <a:extLst>
            <a:ext uri="{FF2B5EF4-FFF2-40B4-BE49-F238E27FC236}">
              <a16:creationId xmlns:a16="http://schemas.microsoft.com/office/drawing/2014/main" id="{8AD7F0F6-97A4-420D-878D-504D796BD3ED}"/>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8" name="Line 20">
          <a:extLst>
            <a:ext uri="{FF2B5EF4-FFF2-40B4-BE49-F238E27FC236}">
              <a16:creationId xmlns:a16="http://schemas.microsoft.com/office/drawing/2014/main" id="{AB6EF587-A24E-4959-8FF4-40138FC51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9" name="Line 21">
          <a:extLst>
            <a:ext uri="{FF2B5EF4-FFF2-40B4-BE49-F238E27FC236}">
              <a16:creationId xmlns:a16="http://schemas.microsoft.com/office/drawing/2014/main" id="{D3CE55E0-C090-4BF0-B5BC-F003E29C1A6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13</xdr:col>
      <xdr:colOff>11531</xdr:colOff>
      <xdr:row>0</xdr:row>
      <xdr:rowOff>718093</xdr:rowOff>
    </xdr:to>
    <xdr:pic>
      <xdr:nvPicPr>
        <xdr:cNvPr id="21" name="Imagen 1">
          <a:extLst>
            <a:ext uri="{FF2B5EF4-FFF2-40B4-BE49-F238E27FC236}">
              <a16:creationId xmlns:a16="http://schemas.microsoft.com/office/drawing/2014/main" id="{E6A2CC81-6607-464A-A7FA-9EBDF3B174B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2" name="Picture 18" descr="Ocesa LINQ | Our Work | Lumston">
          <a:extLst>
            <a:ext uri="{FF2B5EF4-FFF2-40B4-BE49-F238E27FC236}">
              <a16:creationId xmlns:a16="http://schemas.microsoft.com/office/drawing/2014/main" id="{CDEA3D4C-06C8-4D2E-9153-A82FDCB01152}"/>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942975</xdr:colOff>
      <xdr:row>1</xdr:row>
      <xdr:rowOff>123825</xdr:rowOff>
    </xdr:from>
    <xdr:to>
      <xdr:col>12</xdr:col>
      <xdr:colOff>457265</xdr:colOff>
      <xdr:row>3</xdr:row>
      <xdr:rowOff>247720</xdr:rowOff>
    </xdr:to>
    <xdr:pic>
      <xdr:nvPicPr>
        <xdr:cNvPr id="23" name="Imagen 22">
          <a:extLst>
            <a:ext uri="{FF2B5EF4-FFF2-40B4-BE49-F238E27FC236}">
              <a16:creationId xmlns:a16="http://schemas.microsoft.com/office/drawing/2014/main" id="{B87D839F-4412-45FE-AB8B-BCC7D2AC3567}"/>
            </a:ext>
          </a:extLst>
        </xdr:cNvPr>
        <xdr:cNvPicPr>
          <a:picLocks noChangeAspect="1"/>
        </xdr:cNvPicPr>
      </xdr:nvPicPr>
      <xdr:blipFill>
        <a:blip xmlns:r="http://schemas.openxmlformats.org/officeDocument/2006/relationships" r:embed="rId3"/>
        <a:stretch>
          <a:fillRect/>
        </a:stretch>
      </xdr:blipFill>
      <xdr:spPr>
        <a:xfrm>
          <a:off x="8553450" y="857250"/>
          <a:ext cx="466790" cy="504895"/>
        </a:xfrm>
        <a:prstGeom prst="rect">
          <a:avLst/>
        </a:prstGeom>
      </xdr:spPr>
    </xdr:pic>
    <xdr:clientData/>
  </xdr:twoCellAnchor>
  <xdr:twoCellAnchor>
    <xdr:from>
      <xdr:col>4</xdr:col>
      <xdr:colOff>0</xdr:colOff>
      <xdr:row>36</xdr:row>
      <xdr:rowOff>0</xdr:rowOff>
    </xdr:from>
    <xdr:to>
      <xdr:col>4</xdr:col>
      <xdr:colOff>0</xdr:colOff>
      <xdr:row>36</xdr:row>
      <xdr:rowOff>0</xdr:rowOff>
    </xdr:to>
    <xdr:sp macro="" textlink="">
      <xdr:nvSpPr>
        <xdr:cNvPr id="40" name="Line 14">
          <a:extLst>
            <a:ext uri="{FF2B5EF4-FFF2-40B4-BE49-F238E27FC236}">
              <a16:creationId xmlns:a16="http://schemas.microsoft.com/office/drawing/2014/main" id="{BE1135E1-B9BC-4FF9-973A-A67588DE2D9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15">
          <a:extLst>
            <a:ext uri="{FF2B5EF4-FFF2-40B4-BE49-F238E27FC236}">
              <a16:creationId xmlns:a16="http://schemas.microsoft.com/office/drawing/2014/main" id="{6BD877A8-3168-4E3B-90AD-3D6715E7C46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16">
          <a:extLst>
            <a:ext uri="{FF2B5EF4-FFF2-40B4-BE49-F238E27FC236}">
              <a16:creationId xmlns:a16="http://schemas.microsoft.com/office/drawing/2014/main" id="{EF6733EF-885B-4D98-A825-C0DEE715E5E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3" name="Line 17">
          <a:extLst>
            <a:ext uri="{FF2B5EF4-FFF2-40B4-BE49-F238E27FC236}">
              <a16:creationId xmlns:a16="http://schemas.microsoft.com/office/drawing/2014/main" id="{304BF81C-5AFD-49C4-A143-5EDA2623BE7A}"/>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4" name="Line 18">
          <a:extLst>
            <a:ext uri="{FF2B5EF4-FFF2-40B4-BE49-F238E27FC236}">
              <a16:creationId xmlns:a16="http://schemas.microsoft.com/office/drawing/2014/main" id="{685EA375-8133-4205-85E3-73D9FADBAF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5" name="Line 19">
          <a:extLst>
            <a:ext uri="{FF2B5EF4-FFF2-40B4-BE49-F238E27FC236}">
              <a16:creationId xmlns:a16="http://schemas.microsoft.com/office/drawing/2014/main" id="{2C423E18-3377-43BB-961A-0D0B5007FC8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6" name="Line 20">
          <a:extLst>
            <a:ext uri="{FF2B5EF4-FFF2-40B4-BE49-F238E27FC236}">
              <a16:creationId xmlns:a16="http://schemas.microsoft.com/office/drawing/2014/main" id="{4BA82D33-2743-42AB-8D75-93A0A451776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7" name="Line 21">
          <a:extLst>
            <a:ext uri="{FF2B5EF4-FFF2-40B4-BE49-F238E27FC236}">
              <a16:creationId xmlns:a16="http://schemas.microsoft.com/office/drawing/2014/main" id="{99DCE077-835D-420B-954D-FEFD35B3C3E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4">
          <a:extLst>
            <a:ext uri="{FF2B5EF4-FFF2-40B4-BE49-F238E27FC236}">
              <a16:creationId xmlns:a16="http://schemas.microsoft.com/office/drawing/2014/main" id="{6A0DD6DE-44AD-4D8A-80A4-5C9DE73BE66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5">
          <a:extLst>
            <a:ext uri="{FF2B5EF4-FFF2-40B4-BE49-F238E27FC236}">
              <a16:creationId xmlns:a16="http://schemas.microsoft.com/office/drawing/2014/main" id="{DDCC58D6-63D4-488C-93FE-EE9F67856CF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6">
          <a:extLst>
            <a:ext uri="{FF2B5EF4-FFF2-40B4-BE49-F238E27FC236}">
              <a16:creationId xmlns:a16="http://schemas.microsoft.com/office/drawing/2014/main" id="{781A8360-8E9C-44E7-B457-A3163E2C9F5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7">
          <a:extLst>
            <a:ext uri="{FF2B5EF4-FFF2-40B4-BE49-F238E27FC236}">
              <a16:creationId xmlns:a16="http://schemas.microsoft.com/office/drawing/2014/main" id="{6BBB2BB1-1E8D-4BAB-95D2-74AC037E0F1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8">
          <a:extLst>
            <a:ext uri="{FF2B5EF4-FFF2-40B4-BE49-F238E27FC236}">
              <a16:creationId xmlns:a16="http://schemas.microsoft.com/office/drawing/2014/main" id="{35EC57BE-1D14-4D36-8319-953C82B482A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19">
          <a:extLst>
            <a:ext uri="{FF2B5EF4-FFF2-40B4-BE49-F238E27FC236}">
              <a16:creationId xmlns:a16="http://schemas.microsoft.com/office/drawing/2014/main" id="{6206D952-CDDF-4B53-BCB1-62D9883DFE7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0">
          <a:extLst>
            <a:ext uri="{FF2B5EF4-FFF2-40B4-BE49-F238E27FC236}">
              <a16:creationId xmlns:a16="http://schemas.microsoft.com/office/drawing/2014/main" id="{0A629C5E-9F25-449A-A569-194842D7094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5" name="Line 21">
          <a:extLst>
            <a:ext uri="{FF2B5EF4-FFF2-40B4-BE49-F238E27FC236}">
              <a16:creationId xmlns:a16="http://schemas.microsoft.com/office/drawing/2014/main" id="{34352B27-D416-4E05-A210-AB513EF98E1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EF9D8DA5-0111-4D48-97E0-E1C4189551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469900</xdr:colOff>
      <xdr:row>1</xdr:row>
      <xdr:rowOff>50800</xdr:rowOff>
    </xdr:from>
    <xdr:to>
      <xdr:col>11</xdr:col>
      <xdr:colOff>527050</xdr:colOff>
      <xdr:row>3</xdr:row>
      <xdr:rowOff>281955</xdr:rowOff>
    </xdr:to>
    <xdr:pic>
      <xdr:nvPicPr>
        <xdr:cNvPr id="20" name="Imagen 19">
          <a:extLst>
            <a:ext uri="{FF2B5EF4-FFF2-40B4-BE49-F238E27FC236}">
              <a16:creationId xmlns:a16="http://schemas.microsoft.com/office/drawing/2014/main" id="{D77FCB26-11DF-421E-8A7E-22107EC07EA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27950" y="787400"/>
          <a:ext cx="774700" cy="61215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icionales-CCB@ocesa.m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adicionales-CCB@ocesa.m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A662-8FE7-46FF-AF93-6DF18DF4BC0C}">
  <sheetPr codeName="Hoja1">
    <tabColor rgb="FF990033"/>
  </sheetPr>
  <dimension ref="A2:B12"/>
  <sheetViews>
    <sheetView workbookViewId="0">
      <selection activeCell="E8" sqref="E8"/>
    </sheetView>
  </sheetViews>
  <sheetFormatPr baseColWidth="10" defaultRowHeight="12.5"/>
  <cols>
    <col min="1" max="1" width="17.1796875" bestFit="1" customWidth="1"/>
    <col min="2" max="2" width="24.1796875" bestFit="1" customWidth="1"/>
  </cols>
  <sheetData>
    <row r="2" spans="1:2" ht="13">
      <c r="A2" s="103" t="s">
        <v>85</v>
      </c>
      <c r="B2" s="103" t="s">
        <v>86</v>
      </c>
    </row>
    <row r="3" spans="1:2">
      <c r="A3" s="104" t="s">
        <v>41</v>
      </c>
      <c r="B3" s="106" t="s">
        <v>500</v>
      </c>
    </row>
    <row r="4" spans="1:2">
      <c r="A4" s="104" t="s">
        <v>84</v>
      </c>
      <c r="B4" s="108" t="s">
        <v>501</v>
      </c>
    </row>
    <row r="5" spans="1:2">
      <c r="A5" s="104" t="s">
        <v>42</v>
      </c>
      <c r="B5" s="107">
        <v>46151</v>
      </c>
    </row>
    <row r="6" spans="1:2">
      <c r="A6" s="104" t="s">
        <v>43</v>
      </c>
      <c r="B6" s="107">
        <v>46166</v>
      </c>
    </row>
    <row r="7" spans="1:2">
      <c r="A7" s="104" t="s">
        <v>44</v>
      </c>
      <c r="B7" s="1070">
        <v>1010071155</v>
      </c>
    </row>
    <row r="8" spans="1:2">
      <c r="A8" s="104" t="s">
        <v>45</v>
      </c>
      <c r="B8" s="108" t="s">
        <v>502</v>
      </c>
    </row>
    <row r="9" spans="1:2">
      <c r="A9" s="104" t="s">
        <v>46</v>
      </c>
      <c r="B9" s="108" t="s">
        <v>502</v>
      </c>
    </row>
    <row r="10" spans="1:2">
      <c r="A10" s="104" t="s">
        <v>47</v>
      </c>
      <c r="B10" s="108">
        <v>45810</v>
      </c>
    </row>
    <row r="11" spans="1:2">
      <c r="A11" s="104" t="s">
        <v>48</v>
      </c>
      <c r="B11" s="108">
        <v>45811</v>
      </c>
    </row>
    <row r="12" spans="1:2">
      <c r="A12" s="105" t="s">
        <v>250</v>
      </c>
      <c r="B12" s="108">
        <v>45812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342FE-CB25-4653-9168-F0367007158C}">
  <sheetPr>
    <tabColor rgb="FFE32963"/>
    <pageSetUpPr fitToPage="1"/>
  </sheetPr>
  <dimension ref="A1:M91"/>
  <sheetViews>
    <sheetView showGridLines="0" zoomScaleNormal="100" zoomScaleSheetLayoutView="100" workbookViewId="0"/>
  </sheetViews>
  <sheetFormatPr baseColWidth="10" defaultColWidth="11.453125" defaultRowHeight="11.5"/>
  <cols>
    <col min="1" max="4" width="9.26953125" style="2" customWidth="1"/>
    <col min="5" max="9" width="11.453125" style="2" customWidth="1"/>
    <col min="10" max="10" width="9.54296875" style="2" customWidth="1"/>
    <col min="11" max="11" width="10.269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671"/>
      <c r="L2" s="671"/>
      <c r="M2" s="671"/>
    </row>
    <row r="3" spans="1:13" s="3" customFormat="1" ht="15" customHeight="1">
      <c r="A3" s="2"/>
      <c r="B3" s="2"/>
      <c r="C3" s="2"/>
      <c r="D3" s="254"/>
      <c r="E3" s="672" t="s">
        <v>336</v>
      </c>
      <c r="F3" s="672"/>
      <c r="G3" s="672"/>
      <c r="H3" s="672"/>
      <c r="I3" s="672"/>
      <c r="J3" s="672"/>
      <c r="K3" s="671"/>
      <c r="L3" s="671"/>
      <c r="M3" s="671"/>
    </row>
    <row r="4" spans="1:13" s="3" customFormat="1" ht="30" customHeight="1" thickBot="1">
      <c r="A4" s="2"/>
      <c r="B4" s="2"/>
      <c r="C4" s="2"/>
      <c r="D4" s="2"/>
      <c r="E4" s="673" t="s">
        <v>59</v>
      </c>
      <c r="F4" s="673"/>
      <c r="G4" s="673"/>
      <c r="H4" s="673"/>
      <c r="I4" s="673"/>
      <c r="J4" s="673"/>
      <c r="K4" s="252"/>
      <c r="L4" s="255"/>
      <c r="M4" s="2"/>
    </row>
    <row r="5" spans="1:13" s="3" customFormat="1" ht="36.75" customHeight="1" thickBot="1">
      <c r="A5" s="759" t="s">
        <v>441</v>
      </c>
      <c r="B5" s="760"/>
      <c r="C5" s="760"/>
      <c r="D5" s="760"/>
      <c r="E5" s="760"/>
      <c r="F5" s="760"/>
      <c r="G5" s="760"/>
      <c r="H5" s="760"/>
      <c r="I5" s="760"/>
      <c r="J5" s="760"/>
      <c r="K5" s="760"/>
      <c r="L5" s="760"/>
      <c r="M5" s="761"/>
    </row>
    <row r="6" spans="1:13" s="3" customFormat="1" ht="12.75" customHeight="1">
      <c r="A6" s="448" t="s">
        <v>40</v>
      </c>
      <c r="B6" s="449" t="str">
        <f>+'DATOS MAESTROS'!B3</f>
        <v>EXPO SEGURIDAD MEXICO Y EXPO SEGURIDAD INDUSTRIAL 2026</v>
      </c>
      <c r="C6" s="450"/>
      <c r="D6" s="450"/>
      <c r="E6" s="450"/>
      <c r="F6" s="450"/>
      <c r="G6" s="451"/>
      <c r="H6" s="971" t="s">
        <v>39</v>
      </c>
      <c r="I6" s="972"/>
      <c r="J6" s="973" t="str">
        <f>+'DATOS MAESTROS'!B4</f>
        <v>Junio 2 - 4, 2026</v>
      </c>
      <c r="K6" s="974"/>
      <c r="L6" s="974"/>
      <c r="M6" s="924" t="s">
        <v>305</v>
      </c>
    </row>
    <row r="7" spans="1:13" s="3" customFormat="1" ht="14.5" thickBot="1">
      <c r="A7" s="592" t="s">
        <v>38</v>
      </c>
      <c r="B7" s="593"/>
      <c r="C7" s="593"/>
      <c r="D7" s="593"/>
      <c r="E7" s="593"/>
      <c r="F7" s="593"/>
      <c r="G7" s="593"/>
      <c r="H7" s="593"/>
      <c r="I7" s="593"/>
      <c r="J7" s="593"/>
      <c r="K7" s="593"/>
      <c r="L7" s="593"/>
      <c r="M7" s="925"/>
    </row>
    <row r="8" spans="1:13" s="3" customFormat="1" ht="13" thickBot="1">
      <c r="A8" s="18" t="s">
        <v>37</v>
      </c>
      <c r="B8" s="19"/>
      <c r="C8" s="19"/>
      <c r="D8" s="594"/>
      <c r="E8" s="594"/>
      <c r="F8" s="594"/>
      <c r="G8" s="594"/>
      <c r="H8" s="594"/>
      <c r="I8" s="20"/>
      <c r="J8" s="20"/>
      <c r="K8" s="595" t="s">
        <v>36</v>
      </c>
      <c r="L8" s="596"/>
      <c r="M8" s="925"/>
    </row>
    <row r="9" spans="1:13" s="3" customFormat="1" ht="12.75" customHeight="1">
      <c r="A9" s="21" t="s">
        <v>35</v>
      </c>
      <c r="B9" s="22"/>
      <c r="C9" s="22"/>
      <c r="D9" s="470"/>
      <c r="E9" s="470"/>
      <c r="F9" s="470"/>
      <c r="G9" s="470"/>
      <c r="H9" s="470"/>
      <c r="I9" s="20"/>
      <c r="J9" s="20"/>
      <c r="K9" s="601"/>
      <c r="L9" s="602"/>
      <c r="M9" s="925"/>
    </row>
    <row r="10" spans="1:13" s="3" customFormat="1" ht="13.5" customHeight="1" thickBot="1">
      <c r="A10" s="21" t="s">
        <v>34</v>
      </c>
      <c r="B10" s="22"/>
      <c r="C10" s="22"/>
      <c r="D10" s="470"/>
      <c r="E10" s="470"/>
      <c r="F10" s="470"/>
      <c r="G10" s="470"/>
      <c r="H10" s="470"/>
      <c r="I10" s="20"/>
      <c r="J10" s="20"/>
      <c r="K10" s="603"/>
      <c r="L10" s="604"/>
      <c r="M10" s="925"/>
    </row>
    <row r="11" spans="1:13" s="3" customFormat="1" ht="12.5">
      <c r="A11" s="21" t="s">
        <v>33</v>
      </c>
      <c r="B11" s="22"/>
      <c r="C11" s="22"/>
      <c r="D11" s="470"/>
      <c r="E11" s="470"/>
      <c r="F11" s="470"/>
      <c r="G11" s="470"/>
      <c r="H11" s="470"/>
      <c r="I11" s="23" t="s">
        <v>32</v>
      </c>
      <c r="J11" s="494"/>
      <c r="K11" s="494"/>
      <c r="L11" s="494"/>
      <c r="M11" s="925"/>
    </row>
    <row r="12" spans="1:13" s="3" customFormat="1" ht="12.5">
      <c r="A12" s="21" t="s">
        <v>31</v>
      </c>
      <c r="B12" s="22"/>
      <c r="C12" s="22"/>
      <c r="D12" s="470"/>
      <c r="E12" s="470"/>
      <c r="F12" s="470"/>
      <c r="G12" s="470"/>
      <c r="H12" s="470"/>
      <c r="I12" s="23" t="s">
        <v>30</v>
      </c>
      <c r="J12" s="494"/>
      <c r="K12" s="494"/>
      <c r="L12" s="494"/>
      <c r="M12" s="925"/>
    </row>
    <row r="13" spans="1:13" s="3" customFormat="1" ht="12.5">
      <c r="A13" s="21" t="s">
        <v>29</v>
      </c>
      <c r="B13" s="22"/>
      <c r="C13" s="22"/>
      <c r="D13" s="470"/>
      <c r="E13" s="470"/>
      <c r="F13" s="470"/>
      <c r="G13" s="470"/>
      <c r="H13" s="470"/>
      <c r="I13" s="23" t="s">
        <v>28</v>
      </c>
      <c r="J13" s="494"/>
      <c r="K13" s="494"/>
      <c r="L13" s="494"/>
      <c r="M13" s="925"/>
    </row>
    <row r="14" spans="1:13" s="3" customFormat="1" ht="12.5">
      <c r="A14" s="21" t="s">
        <v>27</v>
      </c>
      <c r="B14" s="22"/>
      <c r="C14" s="22"/>
      <c r="D14" s="470"/>
      <c r="E14" s="470"/>
      <c r="F14" s="470"/>
      <c r="G14" s="470"/>
      <c r="H14" s="470"/>
      <c r="I14" s="23" t="s">
        <v>26</v>
      </c>
      <c r="J14" s="494"/>
      <c r="K14" s="494"/>
      <c r="L14" s="494"/>
      <c r="M14" s="925"/>
    </row>
    <row r="15" spans="1:13" s="3" customFormat="1" ht="12.5">
      <c r="A15" s="21" t="s">
        <v>25</v>
      </c>
      <c r="B15" s="22"/>
      <c r="C15" s="22"/>
      <c r="D15" s="470"/>
      <c r="E15" s="470"/>
      <c r="F15" s="470"/>
      <c r="G15" s="470"/>
      <c r="H15" s="470"/>
      <c r="I15" s="439" t="s">
        <v>91</v>
      </c>
      <c r="J15" s="494"/>
      <c r="K15" s="494"/>
      <c r="L15" s="494"/>
      <c r="M15" s="925"/>
    </row>
    <row r="16" spans="1:13" s="3" customFormat="1" ht="12.5">
      <c r="A16" s="270"/>
      <c r="B16" s="268"/>
      <c r="C16" s="268"/>
      <c r="D16" s="263"/>
      <c r="E16" s="263"/>
      <c r="F16" s="263"/>
      <c r="G16" s="263"/>
      <c r="H16" s="263"/>
      <c r="I16" s="268"/>
      <c r="J16" s="268"/>
      <c r="K16" s="268"/>
      <c r="L16" s="263"/>
      <c r="M16" s="925"/>
    </row>
    <row r="17" spans="1:13" s="3" customFormat="1" ht="14">
      <c r="A17" s="689" t="s">
        <v>24</v>
      </c>
      <c r="B17" s="690"/>
      <c r="C17" s="690"/>
      <c r="D17" s="690"/>
      <c r="E17" s="690"/>
      <c r="F17" s="690"/>
      <c r="G17" s="690"/>
      <c r="H17" s="690"/>
      <c r="I17" s="690"/>
      <c r="J17" s="690"/>
      <c r="K17" s="690"/>
      <c r="L17" s="690"/>
      <c r="M17" s="925"/>
    </row>
    <row r="18" spans="1:13" s="3" customFormat="1" ht="13" customHeight="1">
      <c r="A18" s="840" t="s">
        <v>252</v>
      </c>
      <c r="B18" s="841"/>
      <c r="C18" s="841"/>
      <c r="D18" s="841"/>
      <c r="E18" s="841"/>
      <c r="F18" s="841"/>
      <c r="G18" s="841"/>
      <c r="H18" s="841"/>
      <c r="I18" s="841"/>
      <c r="J18" s="841"/>
      <c r="K18" s="949">
        <f>+'DATOS MAESTROS'!B5</f>
        <v>46151</v>
      </c>
      <c r="L18" s="950"/>
      <c r="M18" s="925"/>
    </row>
    <row r="19" spans="1:13" s="3" customFormat="1" ht="14">
      <c r="A19" s="334"/>
      <c r="B19" s="335"/>
      <c r="C19" s="335"/>
      <c r="D19" s="335"/>
      <c r="E19" s="335"/>
      <c r="F19" s="335"/>
      <c r="G19" s="335"/>
      <c r="H19" s="335"/>
      <c r="I19" s="335"/>
      <c r="J19" s="335"/>
      <c r="K19" s="336"/>
      <c r="L19" s="336"/>
      <c r="M19" s="925"/>
    </row>
    <row r="20" spans="1:13" s="3" customFormat="1" ht="12.75" customHeight="1">
      <c r="A20" s="570" t="s">
        <v>88</v>
      </c>
      <c r="B20" s="571"/>
      <c r="C20" s="571"/>
      <c r="D20" s="571"/>
      <c r="E20" s="571"/>
      <c r="F20" s="571"/>
      <c r="G20" s="571"/>
      <c r="H20" s="571"/>
      <c r="I20" s="571"/>
      <c r="J20" s="571"/>
      <c r="K20" s="571"/>
      <c r="L20" s="571"/>
      <c r="M20" s="925"/>
    </row>
    <row r="21" spans="1:13" s="3" customFormat="1" ht="12.75" customHeight="1">
      <c r="A21" s="438" t="s">
        <v>23</v>
      </c>
      <c r="B21" s="568" t="s">
        <v>22</v>
      </c>
      <c r="C21" s="568"/>
      <c r="D21" s="568"/>
      <c r="E21" s="568"/>
      <c r="F21" s="568"/>
      <c r="G21" s="30" t="s">
        <v>16</v>
      </c>
      <c r="H21" s="568" t="s">
        <v>49</v>
      </c>
      <c r="I21" s="568"/>
      <c r="J21" s="568"/>
      <c r="K21" s="568"/>
      <c r="L21" s="568"/>
      <c r="M21" s="925"/>
    </row>
    <row r="22" spans="1:13" s="3" customFormat="1" ht="12.75" customHeight="1">
      <c r="A22" s="438"/>
      <c r="B22" s="20" t="s">
        <v>21</v>
      </c>
      <c r="C22" s="20"/>
      <c r="D22" s="457">
        <f>+'DATOS MAESTROS'!B7</f>
        <v>1010071155</v>
      </c>
      <c r="E22" s="20"/>
      <c r="F22" s="31"/>
      <c r="G22" s="35" t="s">
        <v>50</v>
      </c>
      <c r="H22" s="20" t="s">
        <v>249</v>
      </c>
      <c r="I22" s="35"/>
      <c r="J22" s="35"/>
      <c r="K22" s="573"/>
      <c r="L22" s="574"/>
      <c r="M22" s="925"/>
    </row>
    <row r="23" spans="1:13" s="3" customFormat="1" ht="12.75" customHeight="1">
      <c r="A23" s="438" t="s">
        <v>20</v>
      </c>
      <c r="B23" s="575" t="s">
        <v>19</v>
      </c>
      <c r="C23" s="575"/>
      <c r="D23" s="498"/>
      <c r="E23" s="498"/>
      <c r="F23" s="498"/>
      <c r="G23" s="35" t="s">
        <v>93</v>
      </c>
      <c r="H23" s="20"/>
      <c r="I23" s="20"/>
      <c r="J23" s="883">
        <f>+'DATOS MAESTROS'!B6</f>
        <v>46166</v>
      </c>
      <c r="K23" s="883"/>
      <c r="L23" s="884"/>
      <c r="M23" s="925"/>
    </row>
    <row r="24" spans="1:13" s="3" customFormat="1" ht="12.5">
      <c r="A24" s="29"/>
      <c r="B24" s="34"/>
      <c r="C24" s="34"/>
      <c r="D24" s="30"/>
      <c r="E24" s="30"/>
      <c r="F24" s="30"/>
      <c r="G24" s="20"/>
      <c r="H24" s="20"/>
      <c r="I24" s="20"/>
      <c r="J24" s="36"/>
      <c r="K24" s="36"/>
      <c r="L24" s="20"/>
      <c r="M24" s="925"/>
    </row>
    <row r="25" spans="1:13" s="3" customFormat="1" ht="14">
      <c r="A25" s="689" t="s">
        <v>18</v>
      </c>
      <c r="B25" s="690"/>
      <c r="C25" s="690"/>
      <c r="D25" s="690"/>
      <c r="E25" s="690"/>
      <c r="F25" s="690"/>
      <c r="G25" s="690"/>
      <c r="H25" s="690"/>
      <c r="I25" s="690"/>
      <c r="J25" s="690"/>
      <c r="K25" s="690"/>
      <c r="L25" s="690"/>
      <c r="M25" s="925"/>
    </row>
    <row r="26" spans="1:13" s="3" customFormat="1" ht="12.5">
      <c r="A26" s="795" t="s">
        <v>17</v>
      </c>
      <c r="B26" s="796"/>
      <c r="C26" s="796"/>
      <c r="D26" s="796"/>
      <c r="E26" s="796"/>
      <c r="F26" s="796"/>
      <c r="G26" s="796"/>
      <c r="H26" s="796"/>
      <c r="I26" s="796"/>
      <c r="J26" s="796"/>
      <c r="K26" s="796"/>
      <c r="L26" s="796"/>
      <c r="M26" s="925"/>
    </row>
    <row r="27" spans="1:13" s="3" customFormat="1" ht="12.75" customHeight="1" thickBot="1">
      <c r="A27" s="272" t="s">
        <v>16</v>
      </c>
      <c r="B27" s="263" t="s">
        <v>49</v>
      </c>
      <c r="C27" s="263"/>
      <c r="D27" s="263"/>
      <c r="E27" s="263"/>
      <c r="F27" s="263"/>
      <c r="G27" s="263"/>
      <c r="H27" s="267"/>
      <c r="I27" s="267"/>
      <c r="J27" s="263"/>
      <c r="K27" s="263"/>
      <c r="L27" s="263"/>
      <c r="M27" s="925"/>
    </row>
    <row r="28" spans="1:13" s="3" customFormat="1" ht="12.75" customHeight="1">
      <c r="A28" s="280"/>
      <c r="B28" s="273"/>
      <c r="C28" s="273"/>
      <c r="D28" s="282"/>
      <c r="E28" s="282"/>
      <c r="F28" s="268"/>
      <c r="G28" s="702" t="s">
        <v>15</v>
      </c>
      <c r="H28" s="703"/>
      <c r="I28" s="704"/>
      <c r="J28" s="704"/>
      <c r="K28" s="704"/>
      <c r="L28" s="704"/>
      <c r="M28" s="925"/>
    </row>
    <row r="29" spans="1:13" s="3" customFormat="1" ht="12.75" customHeight="1" thickBot="1">
      <c r="A29" s="270"/>
      <c r="B29" s="268"/>
      <c r="C29" s="268"/>
      <c r="D29" s="263"/>
      <c r="E29" s="263"/>
      <c r="F29" s="263"/>
      <c r="G29" s="702"/>
      <c r="H29" s="705"/>
      <c r="I29" s="706"/>
      <c r="J29" s="706"/>
      <c r="K29" s="706"/>
      <c r="L29" s="706"/>
      <c r="M29" s="925"/>
    </row>
    <row r="30" spans="1:13" s="3" customFormat="1" ht="12.75" customHeight="1">
      <c r="A30" s="270"/>
      <c r="B30" s="707" t="s">
        <v>14</v>
      </c>
      <c r="C30" s="707"/>
      <c r="D30" s="263"/>
      <c r="E30" s="263"/>
      <c r="F30" s="263"/>
      <c r="G30" s="263"/>
      <c r="H30" s="708" t="s">
        <v>13</v>
      </c>
      <c r="I30" s="708"/>
      <c r="J30" s="708"/>
      <c r="K30" s="708"/>
      <c r="L30" s="708"/>
      <c r="M30" s="925"/>
    </row>
    <row r="31" spans="1:13" s="3" customFormat="1" ht="13" thickBot="1">
      <c r="A31" s="270"/>
      <c r="B31" s="285" t="s">
        <v>12</v>
      </c>
      <c r="C31" s="286"/>
      <c r="E31" s="287" t="s">
        <v>11</v>
      </c>
      <c r="F31" s="288"/>
      <c r="G31" s="263"/>
      <c r="H31" s="284"/>
      <c r="I31" s="284"/>
      <c r="J31" s="284"/>
      <c r="K31" s="284"/>
      <c r="L31" s="284"/>
      <c r="M31" s="925"/>
    </row>
    <row r="32" spans="1:13" s="3" customFormat="1" ht="13.5" customHeight="1">
      <c r="A32" s="289"/>
      <c r="B32" s="287" t="s">
        <v>10</v>
      </c>
      <c r="C32" s="286"/>
      <c r="E32" s="287"/>
      <c r="F32" s="287"/>
      <c r="G32" s="267"/>
      <c r="H32" s="267"/>
      <c r="I32" s="709"/>
      <c r="J32" s="709"/>
      <c r="K32" s="709"/>
      <c r="L32" s="709"/>
      <c r="M32" s="925"/>
    </row>
    <row r="33" spans="1:13" s="3" customFormat="1" ht="13.5" customHeight="1" thickBot="1">
      <c r="A33" s="289"/>
      <c r="B33" s="290" t="s">
        <v>9</v>
      </c>
      <c r="C33" s="286"/>
      <c r="E33" s="287" t="s">
        <v>8</v>
      </c>
      <c r="F33" s="288"/>
      <c r="G33" s="263"/>
      <c r="H33" s="263"/>
      <c r="I33" s="710" t="s">
        <v>7</v>
      </c>
      <c r="J33" s="710"/>
      <c r="K33" s="710"/>
      <c r="L33" s="710"/>
      <c r="M33" s="925"/>
    </row>
    <row r="34" spans="1:13" s="3" customFormat="1" ht="12.5">
      <c r="A34" s="289"/>
      <c r="G34" s="263"/>
      <c r="H34" s="263"/>
      <c r="I34" s="291"/>
      <c r="J34" s="291"/>
      <c r="K34" s="291"/>
      <c r="L34" s="291"/>
      <c r="M34" s="925"/>
    </row>
    <row r="35" spans="1:13" s="3" customFormat="1" ht="12.5">
      <c r="A35" s="289"/>
      <c r="B35" s="287"/>
      <c r="C35" s="268"/>
      <c r="E35" s="287"/>
      <c r="F35" s="287"/>
      <c r="G35" s="263"/>
      <c r="H35" s="263"/>
      <c r="I35" s="291"/>
      <c r="J35" s="291"/>
      <c r="K35" s="291"/>
      <c r="L35" s="291"/>
      <c r="M35" s="925"/>
    </row>
    <row r="36" spans="1:13" s="3" customFormat="1" ht="12.75" customHeight="1">
      <c r="A36" s="289"/>
      <c r="C36" s="268"/>
      <c r="G36" s="267"/>
      <c r="H36" s="267"/>
      <c r="I36" s="711"/>
      <c r="J36" s="711"/>
      <c r="K36" s="711"/>
      <c r="L36" s="711"/>
      <c r="M36" s="925"/>
    </row>
    <row r="37" spans="1:13" s="3" customFormat="1" ht="12.75" customHeight="1">
      <c r="A37" s="292"/>
      <c r="B37" s="268"/>
      <c r="C37" s="268"/>
      <c r="D37" s="293"/>
      <c r="E37" s="293"/>
      <c r="F37" s="293"/>
      <c r="G37" s="293"/>
      <c r="H37" s="293"/>
      <c r="I37" s="712" t="s">
        <v>6</v>
      </c>
      <c r="J37" s="710"/>
      <c r="K37" s="710"/>
      <c r="L37" s="710"/>
      <c r="M37" s="925"/>
    </row>
    <row r="38" spans="1:13" s="3" customFormat="1" ht="15" customHeight="1">
      <c r="A38" s="294" t="s">
        <v>5</v>
      </c>
      <c r="B38" s="296"/>
      <c r="C38" s="296"/>
      <c r="D38" s="297"/>
      <c r="E38" s="297"/>
      <c r="F38" s="297"/>
      <c r="G38" s="297"/>
      <c r="H38" s="297"/>
      <c r="I38" s="297"/>
      <c r="J38" s="297"/>
      <c r="K38" s="297"/>
      <c r="L38" s="297"/>
      <c r="M38" s="925"/>
    </row>
    <row r="39" spans="1:13" s="3" customFormat="1" ht="24" customHeight="1">
      <c r="A39" s="717" t="s">
        <v>467</v>
      </c>
      <c r="B39" s="718"/>
      <c r="C39" s="718"/>
      <c r="D39" s="718"/>
      <c r="E39" s="718"/>
      <c r="F39" s="718"/>
      <c r="G39" s="718"/>
      <c r="H39" s="718"/>
      <c r="I39" s="718"/>
      <c r="J39" s="718"/>
      <c r="K39" s="718"/>
      <c r="L39" s="718"/>
      <c r="M39" s="925"/>
    </row>
    <row r="40" spans="1:13" s="3" customFormat="1" ht="19.5" customHeight="1">
      <c r="A40" s="719"/>
      <c r="B40" s="720"/>
      <c r="C40" s="720"/>
      <c r="D40" s="720"/>
      <c r="E40" s="720"/>
      <c r="F40" s="720"/>
      <c r="G40" s="720"/>
      <c r="H40" s="720"/>
      <c r="I40" s="720"/>
      <c r="J40" s="720"/>
      <c r="K40" s="720"/>
      <c r="L40" s="720"/>
      <c r="M40" s="925"/>
    </row>
    <row r="41" spans="1:13" s="3" customFormat="1" ht="18.75" customHeight="1">
      <c r="A41" s="721"/>
      <c r="B41" s="722"/>
      <c r="C41" s="722"/>
      <c r="D41" s="722"/>
      <c r="E41" s="722"/>
      <c r="F41" s="722"/>
      <c r="G41" s="722"/>
      <c r="H41" s="722"/>
      <c r="I41" s="722"/>
      <c r="J41" s="722"/>
      <c r="K41" s="722"/>
      <c r="L41" s="722"/>
      <c r="M41" s="925"/>
    </row>
    <row r="42" spans="1:13" ht="20.25" customHeight="1">
      <c r="A42" s="298"/>
      <c r="B42" s="252"/>
      <c r="C42" s="252"/>
      <c r="D42" s="252"/>
      <c r="E42" s="252"/>
      <c r="F42" s="252"/>
      <c r="G42" s="252"/>
      <c r="H42" s="252"/>
      <c r="I42" s="252"/>
      <c r="J42" s="252"/>
      <c r="K42" s="252"/>
      <c r="L42" s="252"/>
      <c r="M42" s="925"/>
    </row>
    <row r="43" spans="1:13" ht="13.75" customHeight="1">
      <c r="A43" s="334"/>
      <c r="B43" s="922" t="s">
        <v>337</v>
      </c>
      <c r="C43" s="922"/>
      <c r="D43" s="922"/>
      <c r="E43" s="922"/>
      <c r="F43" s="922"/>
      <c r="G43" s="922"/>
      <c r="H43" s="922"/>
      <c r="I43" s="922"/>
      <c r="J43" s="922"/>
      <c r="K43" s="922"/>
      <c r="L43" s="271"/>
      <c r="M43" s="925"/>
    </row>
    <row r="44" spans="1:13" ht="24" customHeight="1">
      <c r="A44" s="377" t="s">
        <v>53</v>
      </c>
      <c r="B44" s="809" t="s">
        <v>54</v>
      </c>
      <c r="C44" s="977"/>
      <c r="D44" s="977"/>
      <c r="E44" s="977"/>
      <c r="F44" s="977"/>
      <c r="G44" s="977"/>
      <c r="H44" s="977"/>
      <c r="I44" s="810"/>
      <c r="J44" s="809" t="s">
        <v>338</v>
      </c>
      <c r="K44" s="810"/>
      <c r="L44" s="324" t="s">
        <v>310</v>
      </c>
      <c r="M44" s="925"/>
    </row>
    <row r="45" spans="1:13" ht="28.5" customHeight="1">
      <c r="A45" s="374"/>
      <c r="B45" s="746" t="s">
        <v>339</v>
      </c>
      <c r="C45" s="747"/>
      <c r="D45" s="747"/>
      <c r="E45" s="747"/>
      <c r="F45" s="747"/>
      <c r="G45" s="747"/>
      <c r="H45" s="747"/>
      <c r="I45" s="748"/>
      <c r="J45" s="978">
        <v>5909</v>
      </c>
      <c r="K45" s="979"/>
      <c r="L45" s="340">
        <f>+A45*J45</f>
        <v>0</v>
      </c>
      <c r="M45" s="925"/>
    </row>
    <row r="46" spans="1:13" ht="17.25" customHeight="1">
      <c r="A46" s="374"/>
      <c r="B46" s="746" t="s">
        <v>340</v>
      </c>
      <c r="C46" s="747"/>
      <c r="D46" s="747"/>
      <c r="E46" s="747"/>
      <c r="F46" s="747"/>
      <c r="G46" s="747"/>
      <c r="H46" s="747"/>
      <c r="I46" s="748"/>
      <c r="J46" s="978">
        <v>16002</v>
      </c>
      <c r="K46" s="979"/>
      <c r="L46" s="340">
        <f t="shared" ref="L46:L48" si="0">+A46*J46</f>
        <v>0</v>
      </c>
      <c r="M46" s="925"/>
    </row>
    <row r="47" spans="1:13" ht="17.25" customHeight="1">
      <c r="A47" s="374"/>
      <c r="B47" s="980" t="s">
        <v>341</v>
      </c>
      <c r="C47" s="981"/>
      <c r="D47" s="981"/>
      <c r="E47" s="981"/>
      <c r="F47" s="981"/>
      <c r="G47" s="981"/>
      <c r="H47" s="981"/>
      <c r="I47" s="982"/>
      <c r="J47" s="978">
        <v>20175</v>
      </c>
      <c r="K47" s="979"/>
      <c r="L47" s="340">
        <f t="shared" si="0"/>
        <v>0</v>
      </c>
      <c r="M47" s="925"/>
    </row>
    <row r="48" spans="1:13" ht="17.25" customHeight="1" thickBot="1">
      <c r="A48" s="374"/>
      <c r="B48" s="807" t="s">
        <v>342</v>
      </c>
      <c r="C48" s="807"/>
      <c r="D48" s="807"/>
      <c r="E48" s="807"/>
      <c r="F48" s="807"/>
      <c r="G48" s="807"/>
      <c r="H48" s="807"/>
      <c r="I48" s="807"/>
      <c r="J48" s="978">
        <v>24024</v>
      </c>
      <c r="K48" s="979"/>
      <c r="L48" s="340">
        <f t="shared" si="0"/>
        <v>0</v>
      </c>
      <c r="M48" s="925"/>
    </row>
    <row r="49" spans="1:13" ht="16.75" customHeight="1" thickBot="1">
      <c r="A49" s="345"/>
      <c r="B49" s="274"/>
      <c r="C49" s="274"/>
      <c r="D49" s="274"/>
      <c r="E49" s="274"/>
      <c r="F49" s="274"/>
      <c r="G49" s="274"/>
      <c r="H49" s="274"/>
      <c r="I49" s="274"/>
      <c r="J49" s="959" t="s">
        <v>330</v>
      </c>
      <c r="K49" s="960"/>
      <c r="L49" s="346">
        <f>SUM(L45:L48)</f>
        <v>0</v>
      </c>
      <c r="M49" s="925"/>
    </row>
    <row r="50" spans="1:13" ht="16.75" customHeight="1">
      <c r="A50" s="345"/>
      <c r="B50" s="961" t="s">
        <v>331</v>
      </c>
      <c r="C50" s="962"/>
      <c r="D50" s="962"/>
      <c r="E50" s="962"/>
      <c r="F50" s="962"/>
      <c r="G50" s="963"/>
      <c r="H50" s="274"/>
      <c r="I50" s="274"/>
      <c r="J50" s="967" t="s">
        <v>343</v>
      </c>
      <c r="K50" s="968"/>
      <c r="L50" s="347">
        <f>+L49*16%</f>
        <v>0</v>
      </c>
      <c r="M50" s="925"/>
    </row>
    <row r="51" spans="1:13" ht="16.75" customHeight="1" thickBot="1">
      <c r="A51" s="345"/>
      <c r="B51" s="964"/>
      <c r="C51" s="965"/>
      <c r="D51" s="965"/>
      <c r="E51" s="965"/>
      <c r="F51" s="965"/>
      <c r="G51" s="966"/>
      <c r="H51" s="274"/>
      <c r="I51" s="274"/>
      <c r="J51" s="969" t="s">
        <v>121</v>
      </c>
      <c r="K51" s="970"/>
      <c r="L51" s="348">
        <f>+L50+L49</f>
        <v>0</v>
      </c>
      <c r="M51" s="925"/>
    </row>
    <row r="52" spans="1:13" s="299" customFormat="1" ht="14.25" customHeight="1">
      <c r="A52" s="932"/>
      <c r="B52" s="933"/>
      <c r="C52" s="933"/>
      <c r="D52" s="933"/>
      <c r="E52" s="933"/>
      <c r="F52" s="933"/>
      <c r="G52" s="933"/>
      <c r="H52" s="933"/>
      <c r="I52" s="933"/>
      <c r="J52" s="933"/>
      <c r="K52" s="933"/>
      <c r="L52" s="933"/>
      <c r="M52" s="925"/>
    </row>
    <row r="53" spans="1:13" s="299" customFormat="1" ht="21" customHeight="1">
      <c r="A53" s="766" t="s">
        <v>72</v>
      </c>
      <c r="B53" s="767"/>
      <c r="C53" s="767"/>
      <c r="D53" s="767"/>
      <c r="E53" s="767"/>
      <c r="F53" s="767"/>
      <c r="G53" s="767"/>
      <c r="H53" s="767"/>
      <c r="I53" s="767"/>
      <c r="J53" s="767"/>
      <c r="K53" s="767"/>
      <c r="L53" s="337"/>
      <c r="M53" s="925"/>
    </row>
    <row r="54" spans="1:13" s="299" customFormat="1" ht="25.5" customHeight="1">
      <c r="A54" s="934"/>
      <c r="B54" s="935"/>
      <c r="C54" s="935"/>
      <c r="D54" s="935"/>
      <c r="E54" s="935"/>
      <c r="F54" s="935"/>
      <c r="G54" s="935"/>
      <c r="H54" s="935"/>
      <c r="I54" s="935"/>
      <c r="J54" s="935"/>
      <c r="K54" s="935"/>
      <c r="L54" s="935"/>
      <c r="M54" s="925"/>
    </row>
    <row r="55" spans="1:13" s="299" customFormat="1" ht="25.5" customHeight="1">
      <c r="A55" s="934" t="s">
        <v>73</v>
      </c>
      <c r="B55" s="935"/>
      <c r="C55" s="935"/>
      <c r="D55" s="935"/>
      <c r="E55" s="935"/>
      <c r="F55" s="935"/>
      <c r="G55" s="935"/>
      <c r="H55" s="935"/>
      <c r="I55" s="935"/>
      <c r="J55" s="935"/>
      <c r="K55" s="935"/>
      <c r="L55" s="935"/>
      <c r="M55" s="925"/>
    </row>
    <row r="56" spans="1:13" s="299" customFormat="1" ht="25.5" customHeight="1" thickBot="1">
      <c r="A56" s="447"/>
      <c r="B56" s="349"/>
      <c r="C56" s="349"/>
      <c r="D56" s="349"/>
      <c r="E56" s="349"/>
      <c r="F56" s="349"/>
      <c r="G56" s="349"/>
      <c r="H56" s="349"/>
      <c r="I56" s="349"/>
      <c r="J56" s="349"/>
      <c r="K56" s="349"/>
      <c r="L56" s="349"/>
      <c r="M56" s="925"/>
    </row>
    <row r="57" spans="1:13" s="299" customFormat="1" ht="12" customHeight="1" thickBot="1">
      <c r="A57" s="452"/>
      <c r="B57" s="350"/>
      <c r="C57" s="351"/>
      <c r="D57" s="351"/>
      <c r="E57" s="351"/>
      <c r="F57" s="936" t="s">
        <v>74</v>
      </c>
      <c r="G57" s="936"/>
      <c r="H57" s="954"/>
      <c r="I57" s="953"/>
      <c r="J57" s="351"/>
      <c r="K57" s="351"/>
      <c r="L57" s="351"/>
      <c r="M57" s="925"/>
    </row>
    <row r="58" spans="1:13" s="299" customFormat="1" ht="12" customHeight="1" thickBot="1">
      <c r="A58" s="452"/>
      <c r="B58" s="350"/>
      <c r="C58" s="351"/>
      <c r="D58" s="351"/>
      <c r="E58" s="351"/>
      <c r="F58" s="351"/>
      <c r="G58" s="351"/>
      <c r="H58" s="351"/>
      <c r="I58" s="351"/>
      <c r="J58" s="351"/>
      <c r="K58" s="351"/>
      <c r="L58" s="351"/>
      <c r="M58" s="925"/>
    </row>
    <row r="59" spans="1:13" s="299" customFormat="1" ht="20.149999999999999" customHeight="1">
      <c r="A59" s="452"/>
      <c r="B59" s="350"/>
      <c r="C59" s="351"/>
      <c r="D59" s="351"/>
      <c r="E59" s="351"/>
      <c r="F59" s="352"/>
      <c r="G59" s="353"/>
      <c r="H59" s="354"/>
      <c r="I59" s="353"/>
      <c r="J59" s="351"/>
      <c r="K59" s="351"/>
      <c r="L59" s="351"/>
      <c r="M59" s="925"/>
    </row>
    <row r="60" spans="1:13" s="299" customFormat="1" ht="20.149999999999999" customHeight="1">
      <c r="A60" s="270"/>
      <c r="B60" s="268"/>
      <c r="C60" s="283"/>
      <c r="D60" s="283"/>
      <c r="E60" s="283"/>
      <c r="F60" s="355"/>
      <c r="G60" s="356"/>
      <c r="H60" s="357"/>
      <c r="I60" s="356"/>
      <c r="J60" s="283"/>
      <c r="K60" s="283"/>
      <c r="L60" s="283"/>
      <c r="M60" s="925"/>
    </row>
    <row r="61" spans="1:13" s="299" customFormat="1" ht="20.149999999999999" customHeight="1">
      <c r="A61" s="270"/>
      <c r="B61" s="268"/>
      <c r="C61" s="283"/>
      <c r="D61" s="283"/>
      <c r="E61" s="283"/>
      <c r="F61" s="355"/>
      <c r="G61" s="356"/>
      <c r="H61" s="357"/>
      <c r="I61" s="356"/>
      <c r="J61" s="283"/>
      <c r="K61" s="283"/>
      <c r="L61" s="283"/>
      <c r="M61" s="925"/>
    </row>
    <row r="62" spans="1:13" s="299" customFormat="1" ht="20.149999999999999" customHeight="1">
      <c r="A62" s="270"/>
      <c r="B62" s="268"/>
      <c r="C62" s="283"/>
      <c r="D62" s="283"/>
      <c r="E62" s="283"/>
      <c r="F62" s="355"/>
      <c r="G62" s="356"/>
      <c r="H62" s="357"/>
      <c r="I62" s="356"/>
      <c r="J62" s="283"/>
      <c r="K62" s="283"/>
      <c r="L62" s="283"/>
      <c r="M62" s="925"/>
    </row>
    <row r="63" spans="1:13" s="299" customFormat="1" ht="20.149999999999999" customHeight="1" thickBot="1">
      <c r="A63" s="270"/>
      <c r="B63" s="268"/>
      <c r="C63" s="283"/>
      <c r="D63" s="283"/>
      <c r="E63" s="283"/>
      <c r="F63" s="358"/>
      <c r="G63" s="359"/>
      <c r="H63" s="360"/>
      <c r="I63" s="359"/>
      <c r="J63" s="283"/>
      <c r="K63" s="351"/>
      <c r="L63" s="351"/>
      <c r="M63" s="925"/>
    </row>
    <row r="64" spans="1:13" s="299" customFormat="1" ht="20.149999999999999" customHeight="1">
      <c r="A64" s="270"/>
      <c r="C64" s="955" t="s">
        <v>75</v>
      </c>
      <c r="D64" s="956"/>
      <c r="E64" s="283"/>
      <c r="F64" s="361"/>
      <c r="G64" s="362"/>
      <c r="H64" s="363"/>
      <c r="I64" s="362"/>
      <c r="J64" s="351"/>
      <c r="K64" s="957"/>
      <c r="L64" s="955" t="s">
        <v>76</v>
      </c>
      <c r="M64" s="925"/>
    </row>
    <row r="65" spans="1:13" s="299" customFormat="1" ht="20.149999999999999" customHeight="1">
      <c r="A65" s="452"/>
      <c r="C65" s="955"/>
      <c r="D65" s="956"/>
      <c r="E65" s="351"/>
      <c r="F65" s="364"/>
      <c r="G65" s="365"/>
      <c r="H65" s="366"/>
      <c r="I65" s="365"/>
      <c r="J65" s="351"/>
      <c r="K65" s="956"/>
      <c r="L65" s="955"/>
      <c r="M65" s="925"/>
    </row>
    <row r="66" spans="1:13" s="299" customFormat="1" ht="20.149999999999999" customHeight="1">
      <c r="A66" s="453"/>
      <c r="B66" s="367"/>
      <c r="C66" s="351"/>
      <c r="D66" s="351"/>
      <c r="E66" s="351"/>
      <c r="F66" s="364"/>
      <c r="G66" s="365"/>
      <c r="H66" s="366"/>
      <c r="I66" s="365"/>
      <c r="J66" s="351"/>
      <c r="K66" s="351"/>
      <c r="L66" s="351"/>
      <c r="M66" s="925"/>
    </row>
    <row r="67" spans="1:13" s="299" customFormat="1" ht="20.149999999999999" customHeight="1">
      <c r="A67" s="452"/>
      <c r="B67" s="350"/>
      <c r="C67" s="351"/>
      <c r="D67" s="351"/>
      <c r="E67" s="351"/>
      <c r="F67" s="364"/>
      <c r="G67" s="365"/>
      <c r="H67" s="366"/>
      <c r="I67" s="365"/>
      <c r="J67" s="351"/>
      <c r="K67" s="351"/>
      <c r="L67" s="351"/>
      <c r="M67" s="925"/>
    </row>
    <row r="68" spans="1:13" s="299" customFormat="1" ht="20.149999999999999" customHeight="1" thickBot="1">
      <c r="A68" s="452"/>
      <c r="B68" s="350"/>
      <c r="C68" s="351"/>
      <c r="D68" s="351"/>
      <c r="E68" s="351"/>
      <c r="F68" s="368"/>
      <c r="G68" s="369"/>
      <c r="H68" s="370"/>
      <c r="I68" s="369"/>
      <c r="J68" s="351"/>
      <c r="K68" s="351"/>
      <c r="L68" s="351"/>
      <c r="M68" s="925"/>
    </row>
    <row r="69" spans="1:13" s="299" customFormat="1" ht="20.149999999999999" customHeight="1">
      <c r="A69" s="452"/>
      <c r="B69" s="350"/>
      <c r="C69" s="351"/>
      <c r="D69" s="351"/>
      <c r="E69" s="351"/>
      <c r="F69" s="351"/>
      <c r="G69" s="936" t="s">
        <v>77</v>
      </c>
      <c r="H69" s="936"/>
      <c r="I69" s="351"/>
      <c r="J69" s="351"/>
      <c r="K69" s="351"/>
      <c r="L69" s="351"/>
      <c r="M69" s="925"/>
    </row>
    <row r="70" spans="1:13" s="299" customFormat="1" ht="12" customHeight="1" thickBot="1">
      <c r="A70" s="452"/>
      <c r="B70" s="350"/>
      <c r="C70" s="351"/>
      <c r="D70" s="351"/>
      <c r="E70" s="351"/>
      <c r="F70" s="351"/>
      <c r="G70" s="351"/>
      <c r="H70" s="351"/>
      <c r="I70" s="351"/>
      <c r="J70" s="351"/>
      <c r="K70" s="351"/>
      <c r="L70" s="351"/>
      <c r="M70" s="925"/>
    </row>
    <row r="71" spans="1:13" s="299" customFormat="1" ht="24" customHeight="1" thickBot="1">
      <c r="A71" s="452"/>
      <c r="B71" s="350"/>
      <c r="C71" s="351"/>
      <c r="D71" s="351"/>
      <c r="E71" s="351"/>
      <c r="F71" s="936" t="s">
        <v>78</v>
      </c>
      <c r="G71" s="951"/>
      <c r="H71" s="952"/>
      <c r="I71" s="953"/>
      <c r="J71" s="351"/>
      <c r="K71" s="351"/>
      <c r="L71" s="351"/>
      <c r="M71" s="925"/>
    </row>
    <row r="72" spans="1:13" s="299" customFormat="1" ht="15" customHeight="1">
      <c r="A72" s="270"/>
      <c r="B72" s="268"/>
      <c r="C72" s="268"/>
      <c r="D72" s="268"/>
      <c r="E72" s="268"/>
      <c r="F72" s="268"/>
      <c r="G72" s="268"/>
      <c r="H72" s="268"/>
      <c r="I72" s="268"/>
      <c r="J72" s="268"/>
      <c r="K72" s="268"/>
      <c r="L72" s="268"/>
      <c r="M72" s="925"/>
    </row>
    <row r="73" spans="1:13" s="299" customFormat="1" ht="21" customHeight="1">
      <c r="A73" s="766" t="s">
        <v>1</v>
      </c>
      <c r="B73" s="767"/>
      <c r="C73" s="767"/>
      <c r="D73" s="767"/>
      <c r="E73" s="767"/>
      <c r="F73" s="767"/>
      <c r="G73" s="767"/>
      <c r="H73" s="767"/>
      <c r="I73" s="767"/>
      <c r="J73" s="767"/>
      <c r="K73" s="767"/>
      <c r="L73" s="337"/>
      <c r="M73" s="925"/>
    </row>
    <row r="74" spans="1:13" s="299" customFormat="1" ht="13.5" customHeight="1">
      <c r="A74" s="991" t="s">
        <v>333</v>
      </c>
      <c r="B74" s="992"/>
      <c r="C74" s="992"/>
      <c r="D74" s="992"/>
      <c r="E74" s="992"/>
      <c r="F74" s="992"/>
      <c r="G74" s="992"/>
      <c r="H74" s="992"/>
      <c r="I74" s="992"/>
      <c r="J74" s="992"/>
      <c r="K74" s="992"/>
      <c r="L74" s="992"/>
      <c r="M74" s="925"/>
    </row>
    <row r="75" spans="1:13" s="299" customFormat="1" ht="12" customHeight="1">
      <c r="A75" s="989" t="s">
        <v>344</v>
      </c>
      <c r="B75" s="990"/>
      <c r="C75" s="990"/>
      <c r="D75" s="990"/>
      <c r="E75" s="990"/>
      <c r="F75" s="990"/>
      <c r="G75" s="990"/>
      <c r="H75" s="990"/>
      <c r="I75" s="990"/>
      <c r="J75" s="990"/>
      <c r="K75" s="990"/>
      <c r="L75" s="990"/>
      <c r="M75" s="925"/>
    </row>
    <row r="76" spans="1:13" s="299" customFormat="1" ht="25.5" customHeight="1">
      <c r="A76" s="989" t="s">
        <v>488</v>
      </c>
      <c r="B76" s="990"/>
      <c r="C76" s="990"/>
      <c r="D76" s="990"/>
      <c r="E76" s="990"/>
      <c r="F76" s="990"/>
      <c r="G76" s="990"/>
      <c r="H76" s="990"/>
      <c r="I76" s="990"/>
      <c r="J76" s="990"/>
      <c r="K76" s="990"/>
      <c r="L76" s="990"/>
      <c r="M76" s="925"/>
    </row>
    <row r="77" spans="1:13" s="299" customFormat="1" ht="24" customHeight="1">
      <c r="A77" s="989" t="s">
        <v>482</v>
      </c>
      <c r="B77" s="990"/>
      <c r="C77" s="990"/>
      <c r="D77" s="990"/>
      <c r="E77" s="990"/>
      <c r="F77" s="990"/>
      <c r="G77" s="990"/>
      <c r="H77" s="990"/>
      <c r="I77" s="990"/>
      <c r="J77" s="990"/>
      <c r="K77" s="990"/>
      <c r="L77" s="990"/>
      <c r="M77" s="925"/>
    </row>
    <row r="78" spans="1:13" s="299" customFormat="1" ht="15" customHeight="1">
      <c r="A78" s="983" t="s">
        <v>334</v>
      </c>
      <c r="B78" s="984"/>
      <c r="C78" s="984"/>
      <c r="D78" s="984"/>
      <c r="E78" s="984"/>
      <c r="F78" s="984"/>
      <c r="G78" s="984"/>
      <c r="H78" s="984"/>
      <c r="I78" s="984"/>
      <c r="J78" s="984"/>
      <c r="K78" s="984"/>
      <c r="L78" s="984"/>
      <c r="M78" s="925"/>
    </row>
    <row r="79" spans="1:13" s="299" customFormat="1" ht="18.75" customHeight="1">
      <c r="A79" s="983" t="s">
        <v>489</v>
      </c>
      <c r="B79" s="984"/>
      <c r="C79" s="984"/>
      <c r="D79" s="984"/>
      <c r="E79" s="984"/>
      <c r="F79" s="984"/>
      <c r="G79" s="984"/>
      <c r="H79" s="984"/>
      <c r="I79" s="984"/>
      <c r="J79" s="984"/>
      <c r="K79" s="984"/>
      <c r="L79" s="984"/>
      <c r="M79" s="925"/>
    </row>
    <row r="80" spans="1:13" s="299" customFormat="1" ht="14.25" customHeight="1">
      <c r="A80" s="983" t="s">
        <v>490</v>
      </c>
      <c r="B80" s="984"/>
      <c r="C80" s="984"/>
      <c r="D80" s="984"/>
      <c r="E80" s="984"/>
      <c r="F80" s="984"/>
      <c r="G80" s="984"/>
      <c r="H80" s="984"/>
      <c r="I80" s="984"/>
      <c r="J80" s="984"/>
      <c r="K80" s="984"/>
      <c r="L80" s="984"/>
      <c r="M80" s="925"/>
    </row>
    <row r="81" spans="1:13" s="299" customFormat="1" ht="16.5" customHeight="1">
      <c r="A81" s="987" t="s">
        <v>438</v>
      </c>
      <c r="B81" s="988"/>
      <c r="C81" s="988"/>
      <c r="D81" s="988"/>
      <c r="E81" s="988"/>
      <c r="F81" s="988"/>
      <c r="G81" s="988"/>
      <c r="H81" s="988"/>
      <c r="I81" s="988"/>
      <c r="J81" s="988"/>
      <c r="K81" s="988"/>
      <c r="L81" s="988"/>
      <c r="M81" s="925"/>
    </row>
    <row r="82" spans="1:13" s="299" customFormat="1" ht="12" customHeight="1">
      <c r="A82" s="989" t="s">
        <v>345</v>
      </c>
      <c r="B82" s="990"/>
      <c r="C82" s="990"/>
      <c r="D82" s="990"/>
      <c r="E82" s="990"/>
      <c r="F82" s="990"/>
      <c r="G82" s="990"/>
      <c r="H82" s="990"/>
      <c r="I82" s="990"/>
      <c r="J82" s="990"/>
      <c r="K82" s="990"/>
      <c r="L82" s="990"/>
      <c r="M82" s="925"/>
    </row>
    <row r="83" spans="1:13" s="299" customFormat="1" ht="17.25" customHeight="1">
      <c r="A83" s="989" t="s">
        <v>491</v>
      </c>
      <c r="B83" s="990"/>
      <c r="C83" s="990"/>
      <c r="D83" s="990"/>
      <c r="E83" s="990"/>
      <c r="F83" s="990"/>
      <c r="G83" s="990"/>
      <c r="H83" s="990"/>
      <c r="I83" s="990"/>
      <c r="J83" s="990"/>
      <c r="K83" s="990"/>
      <c r="L83" s="990"/>
      <c r="M83" s="925"/>
    </row>
    <row r="84" spans="1:13" s="299" customFormat="1" ht="30" customHeight="1">
      <c r="A84" s="989" t="s">
        <v>346</v>
      </c>
      <c r="B84" s="990"/>
      <c r="C84" s="990"/>
      <c r="D84" s="990"/>
      <c r="E84" s="990"/>
      <c r="F84" s="990"/>
      <c r="G84" s="990"/>
      <c r="H84" s="990"/>
      <c r="I84" s="990"/>
      <c r="J84" s="990"/>
      <c r="K84" s="990"/>
      <c r="L84" s="990"/>
      <c r="M84" s="925"/>
    </row>
    <row r="85" spans="1:13" s="299" customFormat="1" ht="26.25" customHeight="1">
      <c r="A85" s="983" t="s">
        <v>347</v>
      </c>
      <c r="B85" s="984"/>
      <c r="C85" s="984"/>
      <c r="D85" s="984"/>
      <c r="E85" s="984"/>
      <c r="F85" s="984"/>
      <c r="G85" s="984"/>
      <c r="H85" s="984"/>
      <c r="I85" s="984"/>
      <c r="J85" s="984"/>
      <c r="K85" s="984"/>
      <c r="L85" s="984"/>
      <c r="M85" s="925"/>
    </row>
    <row r="86" spans="1:13" s="299" customFormat="1" ht="17.25" customHeight="1">
      <c r="A86" s="983" t="s">
        <v>348</v>
      </c>
      <c r="B86" s="984"/>
      <c r="C86" s="984"/>
      <c r="D86" s="984"/>
      <c r="E86" s="984"/>
      <c r="F86" s="984"/>
      <c r="G86" s="984"/>
      <c r="H86" s="984"/>
      <c r="I86" s="984"/>
      <c r="J86" s="984"/>
      <c r="K86" s="984"/>
      <c r="L86" s="984"/>
      <c r="M86" s="925"/>
    </row>
    <row r="87" spans="1:13" ht="15" customHeight="1">
      <c r="A87" s="662" t="s">
        <v>89</v>
      </c>
      <c r="B87" s="663"/>
      <c r="C87" s="663"/>
      <c r="D87" s="663"/>
      <c r="E87" s="663"/>
      <c r="F87" s="663"/>
      <c r="G87" s="663"/>
      <c r="H87" s="663"/>
      <c r="I87" s="663"/>
      <c r="J87" s="663"/>
      <c r="K87" s="663"/>
      <c r="L87" s="663"/>
      <c r="M87" s="925"/>
    </row>
    <row r="88" spans="1:13" s="299" customFormat="1" ht="17.25" customHeight="1" thickBot="1">
      <c r="A88" s="741"/>
      <c r="B88" s="742"/>
      <c r="C88" s="742"/>
      <c r="D88" s="742"/>
      <c r="E88" s="742"/>
      <c r="F88" s="742"/>
      <c r="G88" s="742"/>
      <c r="H88" s="742"/>
      <c r="I88" s="742"/>
      <c r="J88" s="742"/>
      <c r="K88" s="742"/>
      <c r="L88" s="742"/>
      <c r="M88" s="925"/>
    </row>
    <row r="89" spans="1:13" ht="35.25" customHeight="1">
      <c r="A89" s="726" t="s">
        <v>297</v>
      </c>
      <c r="B89" s="727"/>
      <c r="C89" s="727"/>
      <c r="D89" s="727"/>
      <c r="E89" s="727"/>
      <c r="F89" s="727"/>
      <c r="G89" s="727"/>
      <c r="H89" s="727"/>
      <c r="I89" s="727"/>
      <c r="J89" s="727"/>
      <c r="K89" s="727"/>
      <c r="L89" s="727"/>
      <c r="M89" s="925"/>
    </row>
    <row r="90" spans="1:13" ht="18">
      <c r="A90" s="975" t="s">
        <v>0</v>
      </c>
      <c r="B90" s="976"/>
      <c r="C90" s="976"/>
      <c r="D90" s="976"/>
      <c r="E90" s="976"/>
      <c r="F90" s="976"/>
      <c r="G90" s="976"/>
      <c r="H90" s="976"/>
      <c r="I90" s="976"/>
      <c r="J90" s="976"/>
      <c r="K90" s="976"/>
      <c r="L90" s="976"/>
      <c r="M90" s="925"/>
    </row>
    <row r="91" spans="1:13" ht="16" thickBot="1">
      <c r="A91" s="985" t="s">
        <v>90</v>
      </c>
      <c r="B91" s="986"/>
      <c r="C91" s="986"/>
      <c r="D91" s="986"/>
      <c r="E91" s="986"/>
      <c r="F91" s="986"/>
      <c r="G91" s="986"/>
      <c r="H91" s="986"/>
      <c r="I91" s="986"/>
      <c r="J91" s="986"/>
      <c r="K91" s="986"/>
      <c r="L91" s="986"/>
      <c r="M91" s="926"/>
    </row>
  </sheetData>
  <sheetProtection algorithmName="SHA-512" hashValue="Mcl3IVZFdkri4m+ox4pRV6U0YhxaKn1R4r5Xth+O6peIeK9JMRVSU3lJWjgI77lHBeYdzPKH7dFCmaGm/kry4Q==" saltValue="TMnkoeyJOPA3Du/WIpY/ug==" spinCount="100000" sheet="1" objects="1" scenarios="1"/>
  <mergeCells count="90">
    <mergeCell ref="I37:L37"/>
    <mergeCell ref="B21:F21"/>
    <mergeCell ref="J15:L15"/>
    <mergeCell ref="A85:L85"/>
    <mergeCell ref="A75:L75"/>
    <mergeCell ref="A76:L76"/>
    <mergeCell ref="A77:L77"/>
    <mergeCell ref="A78:L78"/>
    <mergeCell ref="C64:C65"/>
    <mergeCell ref="D64:D65"/>
    <mergeCell ref="K64:K65"/>
    <mergeCell ref="L64:L65"/>
    <mergeCell ref="G69:H69"/>
    <mergeCell ref="F71:G71"/>
    <mergeCell ref="H71:I71"/>
    <mergeCell ref="A52:L52"/>
    <mergeCell ref="A86:L86"/>
    <mergeCell ref="A88:L88"/>
    <mergeCell ref="A89:L89"/>
    <mergeCell ref="A91:L91"/>
    <mergeCell ref="A20:L20"/>
    <mergeCell ref="H21:L21"/>
    <mergeCell ref="K22:L22"/>
    <mergeCell ref="B23:F23"/>
    <mergeCell ref="A79:L79"/>
    <mergeCell ref="A80:L80"/>
    <mergeCell ref="A81:L81"/>
    <mergeCell ref="A82:L82"/>
    <mergeCell ref="A83:L83"/>
    <mergeCell ref="A84:L84"/>
    <mergeCell ref="A73:K73"/>
    <mergeCell ref="A74:L74"/>
    <mergeCell ref="A53:K53"/>
    <mergeCell ref="A54:L54"/>
    <mergeCell ref="A55:L55"/>
    <mergeCell ref="F57:G57"/>
    <mergeCell ref="H57:I57"/>
    <mergeCell ref="B50:G51"/>
    <mergeCell ref="J50:K50"/>
    <mergeCell ref="J51:K51"/>
    <mergeCell ref="B46:I46"/>
    <mergeCell ref="J46:K46"/>
    <mergeCell ref="B47:I47"/>
    <mergeCell ref="J47:K47"/>
    <mergeCell ref="B48:I48"/>
    <mergeCell ref="J48:K48"/>
    <mergeCell ref="J49:K49"/>
    <mergeCell ref="A39:L41"/>
    <mergeCell ref="B43:K43"/>
    <mergeCell ref="B44:I44"/>
    <mergeCell ref="J44:K44"/>
    <mergeCell ref="B45:I45"/>
    <mergeCell ref="J45:K45"/>
    <mergeCell ref="I32:L32"/>
    <mergeCell ref="I36:L36"/>
    <mergeCell ref="G28:G29"/>
    <mergeCell ref="H28:L29"/>
    <mergeCell ref="B30:C30"/>
    <mergeCell ref="H30:L30"/>
    <mergeCell ref="I33:L33"/>
    <mergeCell ref="J11:L11"/>
    <mergeCell ref="A25:L25"/>
    <mergeCell ref="A26:L26"/>
    <mergeCell ref="D13:H13"/>
    <mergeCell ref="J13:L13"/>
    <mergeCell ref="D14:H14"/>
    <mergeCell ref="J14:L14"/>
    <mergeCell ref="D15:H15"/>
    <mergeCell ref="A17:L17"/>
    <mergeCell ref="D12:H12"/>
    <mergeCell ref="J12:L12"/>
    <mergeCell ref="J23:L23"/>
    <mergeCell ref="K18:L18"/>
    <mergeCell ref="A18:J18"/>
    <mergeCell ref="K2:M3"/>
    <mergeCell ref="E3:J3"/>
    <mergeCell ref="E4:J4"/>
    <mergeCell ref="A5:M5"/>
    <mergeCell ref="H6:I6"/>
    <mergeCell ref="J6:L6"/>
    <mergeCell ref="M6:M91"/>
    <mergeCell ref="A7:L7"/>
    <mergeCell ref="D8:H8"/>
    <mergeCell ref="K8:L8"/>
    <mergeCell ref="D9:H9"/>
    <mergeCell ref="K9:L10"/>
    <mergeCell ref="D10:H10"/>
    <mergeCell ref="D11:H11"/>
    <mergeCell ref="A87:L87"/>
    <mergeCell ref="A90:L90"/>
  </mergeCells>
  <printOptions horizontalCentered="1"/>
  <pageMargins left="0.39370078740157483" right="0.39370078740157483" top="0.39370078740157483" bottom="1.5748031496062993" header="0.11811023622047245" footer="0"/>
  <pageSetup scale="68" fitToHeight="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CC492-8F4B-4E37-92C5-38E1358CF824}">
  <sheetPr>
    <tabColor rgb="FFC00000"/>
  </sheetPr>
  <dimension ref="A1:N70"/>
  <sheetViews>
    <sheetView showGridLines="0" zoomScaleNormal="100" zoomScaleSheetLayoutView="100" workbookViewId="0"/>
  </sheetViews>
  <sheetFormatPr baseColWidth="10" defaultColWidth="11.453125" defaultRowHeight="11.5"/>
  <cols>
    <col min="1" max="5" width="9.26953125" style="2" customWidth="1"/>
    <col min="6" max="12" width="11.453125" style="2" customWidth="1"/>
    <col min="13" max="13" width="14.26953125" style="2" customWidth="1"/>
    <col min="14" max="14" width="7.7265625" style="2" customWidth="1"/>
    <col min="15" max="16384" width="11.453125" style="2"/>
  </cols>
  <sheetData>
    <row r="1" spans="1:14" s="3" customFormat="1" ht="58" customHeight="1">
      <c r="A1" s="250"/>
      <c r="B1" s="250"/>
      <c r="C1" s="250"/>
      <c r="D1" s="250"/>
      <c r="E1" s="251"/>
      <c r="F1" s="251"/>
      <c r="G1" s="251"/>
      <c r="H1" s="251"/>
      <c r="I1" s="251"/>
      <c r="J1" s="251"/>
      <c r="K1" s="251"/>
      <c r="L1" s="251"/>
      <c r="M1" s="251"/>
      <c r="N1" s="251"/>
    </row>
    <row r="2" spans="1:14" s="3" customFormat="1" ht="15" customHeight="1">
      <c r="A2" s="2"/>
      <c r="B2" s="2"/>
      <c r="C2" s="2"/>
      <c r="D2" s="2"/>
      <c r="E2" s="2"/>
      <c r="F2" s="252"/>
      <c r="G2" s="253"/>
      <c r="H2" s="253"/>
      <c r="I2" s="253"/>
      <c r="J2" s="253"/>
      <c r="K2" s="253"/>
      <c r="L2" s="671"/>
      <c r="M2" s="671"/>
      <c r="N2" s="671"/>
    </row>
    <row r="3" spans="1:14" s="3" customFormat="1" ht="15" customHeight="1">
      <c r="A3" s="2"/>
      <c r="B3" s="2"/>
      <c r="C3" s="2"/>
      <c r="D3" s="2"/>
      <c r="E3" s="254"/>
      <c r="F3" s="672" t="s">
        <v>375</v>
      </c>
      <c r="G3" s="672"/>
      <c r="H3" s="672"/>
      <c r="I3" s="672"/>
      <c r="J3" s="672"/>
      <c r="K3" s="672"/>
      <c r="L3" s="671"/>
      <c r="M3" s="671"/>
      <c r="N3" s="671"/>
    </row>
    <row r="4" spans="1:14" s="3" customFormat="1" ht="30" customHeight="1" thickBot="1">
      <c r="A4" s="2"/>
      <c r="B4" s="2"/>
      <c r="C4" s="2"/>
      <c r="D4" s="2"/>
      <c r="E4" s="2"/>
      <c r="F4" s="673" t="s">
        <v>247</v>
      </c>
      <c r="G4" s="673"/>
      <c r="H4" s="673"/>
      <c r="I4" s="673"/>
      <c r="J4" s="673"/>
      <c r="K4" s="673"/>
      <c r="L4" s="252"/>
      <c r="M4" s="255"/>
      <c r="N4" s="2"/>
    </row>
    <row r="5" spans="1:14" s="3" customFormat="1" ht="36.75" customHeight="1" thickBot="1">
      <c r="A5" s="759" t="s">
        <v>441</v>
      </c>
      <c r="B5" s="760"/>
      <c r="C5" s="760"/>
      <c r="D5" s="760"/>
      <c r="E5" s="760"/>
      <c r="F5" s="760"/>
      <c r="G5" s="760"/>
      <c r="H5" s="760"/>
      <c r="I5" s="760"/>
      <c r="J5" s="760"/>
      <c r="K5" s="760"/>
      <c r="L5" s="760"/>
      <c r="M5" s="760"/>
      <c r="N5" s="761"/>
    </row>
    <row r="6" spans="1:14" s="3" customFormat="1" ht="12.75" customHeight="1">
      <c r="A6" s="256" t="s">
        <v>40</v>
      </c>
      <c r="B6" s="993" t="str">
        <f>+'DATOS MAESTROS'!B3</f>
        <v>EXPO SEGURIDAD MEXICO Y EXPO SEGURIDAD INDUSTRIAL 2026</v>
      </c>
      <c r="C6" s="994"/>
      <c r="D6" s="994"/>
      <c r="E6" s="994"/>
      <c r="F6" s="994"/>
      <c r="G6" s="994"/>
      <c r="H6" s="995"/>
      <c r="I6" s="993" t="s">
        <v>39</v>
      </c>
      <c r="J6" s="995"/>
      <c r="K6" s="996" t="str">
        <f>+'DATOS MAESTROS'!B4</f>
        <v>Junio 2 - 4, 2026</v>
      </c>
      <c r="L6" s="997"/>
      <c r="M6" s="997"/>
      <c r="N6" s="998" t="s">
        <v>52</v>
      </c>
    </row>
    <row r="7" spans="1:14" s="3" customFormat="1" ht="14.5" thickBot="1">
      <c r="A7" s="1001" t="s">
        <v>38</v>
      </c>
      <c r="B7" s="1002"/>
      <c r="C7" s="1002"/>
      <c r="D7" s="1002"/>
      <c r="E7" s="1002"/>
      <c r="F7" s="1002"/>
      <c r="G7" s="1002"/>
      <c r="H7" s="1002"/>
      <c r="I7" s="1002"/>
      <c r="J7" s="1002"/>
      <c r="K7" s="1002"/>
      <c r="L7" s="1002"/>
      <c r="M7" s="1002"/>
      <c r="N7" s="999"/>
    </row>
    <row r="8" spans="1:14" s="3" customFormat="1" ht="13" thickBot="1">
      <c r="A8" s="260" t="s">
        <v>37</v>
      </c>
      <c r="B8" s="261"/>
      <c r="C8" s="262"/>
      <c r="D8" s="262"/>
      <c r="E8" s="763"/>
      <c r="F8" s="763"/>
      <c r="G8" s="763"/>
      <c r="H8" s="763"/>
      <c r="I8" s="763"/>
      <c r="J8" s="263"/>
      <c r="K8" s="263"/>
      <c r="L8" s="764" t="s">
        <v>36</v>
      </c>
      <c r="M8" s="765"/>
      <c r="N8" s="999"/>
    </row>
    <row r="9" spans="1:14" s="3" customFormat="1" ht="12.5">
      <c r="A9" s="266" t="s">
        <v>35</v>
      </c>
      <c r="B9" s="267"/>
      <c r="C9" s="268"/>
      <c r="D9" s="268"/>
      <c r="E9" s="669"/>
      <c r="F9" s="669"/>
      <c r="G9" s="669"/>
      <c r="H9" s="669"/>
      <c r="I9" s="669"/>
      <c r="J9" s="263"/>
      <c r="K9" s="263"/>
      <c r="L9" s="685"/>
      <c r="M9" s="686"/>
      <c r="N9" s="999"/>
    </row>
    <row r="10" spans="1:14" s="3" customFormat="1" ht="13" thickBot="1">
      <c r="A10" s="266" t="s">
        <v>34</v>
      </c>
      <c r="B10" s="267"/>
      <c r="C10" s="268"/>
      <c r="D10" s="268"/>
      <c r="E10" s="669"/>
      <c r="F10" s="669"/>
      <c r="G10" s="669"/>
      <c r="H10" s="669"/>
      <c r="I10" s="669"/>
      <c r="J10" s="263"/>
      <c r="K10" s="263"/>
      <c r="L10" s="687"/>
      <c r="M10" s="688"/>
      <c r="N10" s="999"/>
    </row>
    <row r="11" spans="1:14" s="3" customFormat="1" ht="12.5">
      <c r="A11" s="266" t="s">
        <v>33</v>
      </c>
      <c r="B11" s="267"/>
      <c r="C11" s="268"/>
      <c r="D11" s="268"/>
      <c r="E11" s="669"/>
      <c r="F11" s="669"/>
      <c r="G11" s="669"/>
      <c r="H11" s="669"/>
      <c r="I11" s="669"/>
      <c r="J11" s="269" t="s">
        <v>32</v>
      </c>
      <c r="K11" s="670"/>
      <c r="L11" s="670"/>
      <c r="M11" s="670"/>
      <c r="N11" s="999"/>
    </row>
    <row r="12" spans="1:14" s="3" customFormat="1" ht="12.5">
      <c r="A12" s="266" t="s">
        <v>31</v>
      </c>
      <c r="B12" s="267"/>
      <c r="C12" s="268"/>
      <c r="D12" s="268"/>
      <c r="E12" s="669"/>
      <c r="F12" s="669"/>
      <c r="G12" s="669"/>
      <c r="H12" s="669"/>
      <c r="I12" s="669"/>
      <c r="J12" s="269" t="s">
        <v>30</v>
      </c>
      <c r="K12" s="670"/>
      <c r="L12" s="670"/>
      <c r="M12" s="670"/>
      <c r="N12" s="999"/>
    </row>
    <row r="13" spans="1:14" s="3" customFormat="1" ht="12.5">
      <c r="A13" s="266" t="s">
        <v>29</v>
      </c>
      <c r="B13" s="267"/>
      <c r="C13" s="268"/>
      <c r="D13" s="268"/>
      <c r="E13" s="669"/>
      <c r="F13" s="669"/>
      <c r="G13" s="669"/>
      <c r="H13" s="669"/>
      <c r="I13" s="669"/>
      <c r="J13" s="269" t="s">
        <v>28</v>
      </c>
      <c r="K13" s="670"/>
      <c r="L13" s="670"/>
      <c r="M13" s="670"/>
      <c r="N13" s="999"/>
    </row>
    <row r="14" spans="1:14" s="3" customFormat="1" ht="12.5">
      <c r="A14" s="266" t="s">
        <v>27</v>
      </c>
      <c r="B14" s="267"/>
      <c r="C14" s="268"/>
      <c r="D14" s="268"/>
      <c r="E14" s="669"/>
      <c r="F14" s="669"/>
      <c r="G14" s="669"/>
      <c r="H14" s="669"/>
      <c r="I14" s="669"/>
      <c r="J14" s="269" t="s">
        <v>26</v>
      </c>
      <c r="K14" s="670"/>
      <c r="L14" s="670"/>
      <c r="M14" s="670"/>
      <c r="N14" s="999"/>
    </row>
    <row r="15" spans="1:14" s="3" customFormat="1" ht="12" customHeight="1">
      <c r="A15" s="266" t="s">
        <v>25</v>
      </c>
      <c r="B15" s="267"/>
      <c r="C15" s="268"/>
      <c r="D15" s="268"/>
      <c r="E15" s="669"/>
      <c r="F15" s="669"/>
      <c r="G15" s="669"/>
      <c r="H15" s="669"/>
      <c r="I15" s="669"/>
      <c r="J15" s="437" t="s">
        <v>91</v>
      </c>
      <c r="K15" s="670"/>
      <c r="L15" s="670"/>
      <c r="M15" s="670"/>
      <c r="N15" s="999"/>
    </row>
    <row r="16" spans="1:14" s="3" customFormat="1" ht="12.5">
      <c r="A16" s="268"/>
      <c r="B16" s="268"/>
      <c r="C16" s="268"/>
      <c r="D16" s="268"/>
      <c r="E16" s="263"/>
      <c r="F16" s="263"/>
      <c r="G16" s="263"/>
      <c r="H16" s="263"/>
      <c r="I16" s="263"/>
      <c r="J16" s="268"/>
      <c r="K16" s="268"/>
      <c r="L16" s="268"/>
      <c r="M16" s="263"/>
      <c r="N16" s="999"/>
    </row>
    <row r="17" spans="1:14" s="3" customFormat="1" ht="15" customHeight="1">
      <c r="A17" s="689" t="s">
        <v>24</v>
      </c>
      <c r="B17" s="690"/>
      <c r="C17" s="690"/>
      <c r="D17" s="690"/>
      <c r="E17" s="690"/>
      <c r="F17" s="690"/>
      <c r="G17" s="690"/>
      <c r="H17" s="690"/>
      <c r="I17" s="690"/>
      <c r="J17" s="690"/>
      <c r="K17" s="690"/>
      <c r="L17" s="690"/>
      <c r="M17" s="690"/>
      <c r="N17" s="999"/>
    </row>
    <row r="18" spans="1:14" s="3" customFormat="1" ht="15" customHeight="1">
      <c r="A18" s="1005" t="s">
        <v>252</v>
      </c>
      <c r="B18" s="1006"/>
      <c r="C18" s="1006"/>
      <c r="D18" s="1006"/>
      <c r="E18" s="1006"/>
      <c r="F18" s="1006"/>
      <c r="G18" s="1006"/>
      <c r="H18" s="1006"/>
      <c r="I18" s="1006"/>
      <c r="J18" s="1006"/>
      <c r="K18" s="1006"/>
      <c r="L18" s="1003">
        <f>+'DATOS MAESTROS'!B5</f>
        <v>46151</v>
      </c>
      <c r="M18" s="1004"/>
      <c r="N18" s="999"/>
    </row>
    <row r="19" spans="1:14" s="3" customFormat="1" ht="12.75" customHeight="1">
      <c r="A19" s="317" t="s">
        <v>23</v>
      </c>
      <c r="B19" s="273"/>
      <c r="C19" s="691" t="s">
        <v>22</v>
      </c>
      <c r="D19" s="691"/>
      <c r="E19" s="691"/>
      <c r="F19" s="691"/>
      <c r="G19" s="691"/>
      <c r="H19" s="274" t="s">
        <v>16</v>
      </c>
      <c r="I19" s="691" t="s">
        <v>49</v>
      </c>
      <c r="J19" s="691"/>
      <c r="K19" s="691"/>
      <c r="L19" s="691"/>
      <c r="M19" s="691"/>
      <c r="N19" s="999"/>
    </row>
    <row r="20" spans="1:14" s="3" customFormat="1" ht="12.5">
      <c r="A20" s="317"/>
      <c r="B20" s="268"/>
      <c r="C20" s="263" t="s">
        <v>21</v>
      </c>
      <c r="D20" s="263"/>
      <c r="E20" s="457">
        <f>+'DATOS MAESTROS'!B7</f>
        <v>1010071155</v>
      </c>
      <c r="F20" s="263"/>
      <c r="G20" s="276"/>
      <c r="H20" s="318" t="s">
        <v>50</v>
      </c>
      <c r="I20" s="267" t="s">
        <v>92</v>
      </c>
      <c r="J20" s="318"/>
      <c r="K20" s="318"/>
      <c r="L20" s="692"/>
      <c r="M20" s="693"/>
      <c r="N20" s="999"/>
    </row>
    <row r="21" spans="1:14" s="3" customFormat="1" ht="12.75" customHeight="1">
      <c r="A21" s="317" t="s">
        <v>20</v>
      </c>
      <c r="B21" s="273"/>
      <c r="C21" s="768" t="s">
        <v>19</v>
      </c>
      <c r="D21" s="768"/>
      <c r="E21" s="769"/>
      <c r="F21" s="769"/>
      <c r="G21" s="769"/>
      <c r="H21" s="277" t="s">
        <v>93</v>
      </c>
      <c r="I21" s="263"/>
      <c r="J21" s="263"/>
      <c r="K21" s="696">
        <f>+'DATOS MAESTROS'!B6</f>
        <v>46166</v>
      </c>
      <c r="L21" s="696"/>
      <c r="M21" s="263"/>
      <c r="N21" s="999"/>
    </row>
    <row r="22" spans="1:14" s="3" customFormat="1" ht="12.75" customHeight="1">
      <c r="A22" s="272"/>
      <c r="B22" s="273"/>
      <c r="C22" s="278"/>
      <c r="D22" s="278"/>
      <c r="E22" s="274"/>
      <c r="F22" s="274"/>
      <c r="G22" s="274"/>
      <c r="H22" s="263"/>
      <c r="I22" s="263"/>
      <c r="J22" s="263"/>
      <c r="K22" s="279"/>
      <c r="L22" s="279"/>
      <c r="M22" s="263"/>
      <c r="N22" s="999"/>
    </row>
    <row r="23" spans="1:14" s="3" customFormat="1" ht="14">
      <c r="A23" s="689" t="s">
        <v>18</v>
      </c>
      <c r="B23" s="690"/>
      <c r="C23" s="690"/>
      <c r="D23" s="690"/>
      <c r="E23" s="690"/>
      <c r="F23" s="690"/>
      <c r="G23" s="690"/>
      <c r="H23" s="690"/>
      <c r="I23" s="690"/>
      <c r="J23" s="690"/>
      <c r="K23" s="690"/>
      <c r="L23" s="690"/>
      <c r="M23" s="690"/>
      <c r="N23" s="999"/>
    </row>
    <row r="24" spans="1:14" s="3" customFormat="1" ht="14">
      <c r="A24" s="689" t="s">
        <v>17</v>
      </c>
      <c r="B24" s="690"/>
      <c r="C24" s="690"/>
      <c r="D24" s="690"/>
      <c r="E24" s="690"/>
      <c r="F24" s="690"/>
      <c r="G24" s="690"/>
      <c r="H24" s="690"/>
      <c r="I24" s="690"/>
      <c r="J24" s="690"/>
      <c r="K24" s="690"/>
      <c r="L24" s="690"/>
      <c r="M24" s="690"/>
      <c r="N24" s="999"/>
    </row>
    <row r="25" spans="1:14" s="3" customFormat="1" ht="13" thickBot="1">
      <c r="A25" s="272" t="s">
        <v>16</v>
      </c>
      <c r="B25" s="273"/>
      <c r="C25" s="263" t="s">
        <v>49</v>
      </c>
      <c r="D25" s="263"/>
      <c r="E25" s="263"/>
      <c r="F25" s="263"/>
      <c r="G25" s="263"/>
      <c r="H25" s="263"/>
      <c r="I25" s="267"/>
      <c r="J25" s="267"/>
      <c r="K25" s="263"/>
      <c r="L25" s="263"/>
      <c r="M25" s="263"/>
      <c r="N25" s="999"/>
    </row>
    <row r="26" spans="1:14" s="3" customFormat="1" ht="12.75" customHeight="1">
      <c r="A26" s="280"/>
      <c r="B26" s="281"/>
      <c r="C26" s="273"/>
      <c r="D26" s="273"/>
      <c r="E26" s="282"/>
      <c r="F26" s="282"/>
      <c r="G26" s="268"/>
      <c r="H26" s="702" t="s">
        <v>15</v>
      </c>
      <c r="I26" s="703"/>
      <c r="J26" s="704"/>
      <c r="K26" s="704"/>
      <c r="L26" s="704"/>
      <c r="M26" s="704"/>
      <c r="N26" s="999"/>
    </row>
    <row r="27" spans="1:14" s="3" customFormat="1" ht="13" thickBot="1">
      <c r="A27" s="270"/>
      <c r="B27" s="268"/>
      <c r="C27" s="268"/>
      <c r="D27" s="268"/>
      <c r="E27" s="263"/>
      <c r="F27" s="263"/>
      <c r="G27" s="263"/>
      <c r="H27" s="702"/>
      <c r="I27" s="705"/>
      <c r="J27" s="706"/>
      <c r="K27" s="706"/>
      <c r="L27" s="706"/>
      <c r="M27" s="706"/>
      <c r="N27" s="999"/>
    </row>
    <row r="28" spans="1:14" s="3" customFormat="1" ht="12.75" customHeight="1">
      <c r="A28" s="270"/>
      <c r="B28" s="268"/>
      <c r="C28" s="707" t="s">
        <v>14</v>
      </c>
      <c r="D28" s="707"/>
      <c r="E28" s="263"/>
      <c r="F28" s="263"/>
      <c r="G28" s="263"/>
      <c r="H28" s="263"/>
      <c r="I28" s="708" t="s">
        <v>13</v>
      </c>
      <c r="J28" s="708"/>
      <c r="K28" s="708"/>
      <c r="L28" s="708"/>
      <c r="M28" s="708"/>
      <c r="N28" s="999"/>
    </row>
    <row r="29" spans="1:14" s="3" customFormat="1" ht="12.75" customHeight="1" thickBot="1">
      <c r="A29" s="270"/>
      <c r="B29" s="268"/>
      <c r="C29" s="285" t="s">
        <v>12</v>
      </c>
      <c r="D29" s="286"/>
      <c r="F29" s="287" t="s">
        <v>11</v>
      </c>
      <c r="G29" s="288"/>
      <c r="H29" s="263"/>
      <c r="I29" s="284"/>
      <c r="J29" s="284"/>
      <c r="K29" s="284"/>
      <c r="L29" s="284"/>
      <c r="M29" s="284"/>
      <c r="N29" s="999"/>
    </row>
    <row r="30" spans="1:14" s="3" customFormat="1" ht="12.5">
      <c r="A30" s="289"/>
      <c r="C30" s="287" t="s">
        <v>10</v>
      </c>
      <c r="D30" s="286"/>
      <c r="F30" s="287"/>
      <c r="G30" s="287"/>
      <c r="H30" s="267"/>
      <c r="I30" s="267"/>
      <c r="J30" s="709"/>
      <c r="K30" s="709"/>
      <c r="L30" s="709"/>
      <c r="M30" s="709"/>
      <c r="N30" s="999"/>
    </row>
    <row r="31" spans="1:14" s="3" customFormat="1" ht="13" thickBot="1">
      <c r="A31" s="289"/>
      <c r="C31" s="290" t="s">
        <v>9</v>
      </c>
      <c r="D31" s="286"/>
      <c r="F31" s="287" t="s">
        <v>8</v>
      </c>
      <c r="G31" s="288"/>
      <c r="H31" s="263"/>
      <c r="I31" s="263"/>
      <c r="J31" s="710" t="s">
        <v>7</v>
      </c>
      <c r="K31" s="710"/>
      <c r="L31" s="710"/>
      <c r="M31" s="710"/>
      <c r="N31" s="999"/>
    </row>
    <row r="32" spans="1:14" s="3" customFormat="1" ht="12.5">
      <c r="A32" s="289"/>
      <c r="H32" s="263"/>
      <c r="I32" s="263"/>
      <c r="J32" s="291"/>
      <c r="K32" s="291"/>
      <c r="L32" s="291"/>
      <c r="M32" s="291"/>
      <c r="N32" s="999"/>
    </row>
    <row r="33" spans="1:14" s="3" customFormat="1" ht="12.5">
      <c r="A33" s="289"/>
      <c r="C33" s="287"/>
      <c r="D33" s="268"/>
      <c r="F33" s="287"/>
      <c r="G33" s="287"/>
      <c r="H33" s="263"/>
      <c r="I33" s="263"/>
      <c r="J33" s="291"/>
      <c r="K33" s="291"/>
      <c r="L33" s="291"/>
      <c r="M33" s="291"/>
      <c r="N33" s="999"/>
    </row>
    <row r="34" spans="1:14" s="3" customFormat="1" ht="12.5">
      <c r="A34" s="289"/>
      <c r="D34" s="268"/>
      <c r="H34" s="267"/>
      <c r="I34" s="267"/>
      <c r="J34" s="711"/>
      <c r="K34" s="711"/>
      <c r="L34" s="711"/>
      <c r="M34" s="711"/>
      <c r="N34" s="999"/>
    </row>
    <row r="35" spans="1:14" s="3" customFormat="1" ht="12.5">
      <c r="A35" s="292"/>
      <c r="B35" s="287"/>
      <c r="C35" s="268"/>
      <c r="D35" s="268"/>
      <c r="E35" s="293"/>
      <c r="F35" s="293"/>
      <c r="G35" s="293"/>
      <c r="H35" s="293"/>
      <c r="I35" s="293"/>
      <c r="J35" s="712" t="s">
        <v>6</v>
      </c>
      <c r="K35" s="710"/>
      <c r="L35" s="710"/>
      <c r="M35" s="710"/>
      <c r="N35" s="999"/>
    </row>
    <row r="36" spans="1:14" s="3" customFormat="1" ht="12.5">
      <c r="A36" s="294" t="s">
        <v>5</v>
      </c>
      <c r="B36" s="295"/>
      <c r="C36" s="296"/>
      <c r="D36" s="296"/>
      <c r="E36" s="297"/>
      <c r="F36" s="297"/>
      <c r="G36" s="297"/>
      <c r="H36" s="297"/>
      <c r="I36" s="297"/>
      <c r="J36" s="297"/>
      <c r="K36" s="297"/>
      <c r="L36" s="297"/>
      <c r="M36" s="297"/>
      <c r="N36" s="999"/>
    </row>
    <row r="37" spans="1:14" s="3" customFormat="1" ht="14">
      <c r="A37" s="713" t="s">
        <v>4</v>
      </c>
      <c r="B37" s="714"/>
      <c r="C37" s="715"/>
      <c r="D37" s="715"/>
      <c r="E37" s="715"/>
      <c r="F37" s="715"/>
      <c r="G37" s="715"/>
      <c r="H37" s="715"/>
      <c r="I37" s="715"/>
      <c r="J37" s="715"/>
      <c r="K37" s="715"/>
      <c r="L37" s="715"/>
      <c r="M37" s="716"/>
      <c r="N37" s="999"/>
    </row>
    <row r="38" spans="1:14" s="3" customFormat="1" ht="24" customHeight="1">
      <c r="A38" s="717" t="s">
        <v>467</v>
      </c>
      <c r="B38" s="718"/>
      <c r="C38" s="718"/>
      <c r="D38" s="718"/>
      <c r="E38" s="718"/>
      <c r="F38" s="718"/>
      <c r="G38" s="718"/>
      <c r="H38" s="718"/>
      <c r="I38" s="718"/>
      <c r="J38" s="718"/>
      <c r="K38" s="718"/>
      <c r="L38" s="718"/>
      <c r="M38" s="718"/>
      <c r="N38" s="999"/>
    </row>
    <row r="39" spans="1:14" s="3" customFormat="1" ht="19.5" customHeight="1">
      <c r="A39" s="719"/>
      <c r="B39" s="720"/>
      <c r="C39" s="720"/>
      <c r="D39" s="720"/>
      <c r="E39" s="720"/>
      <c r="F39" s="720"/>
      <c r="G39" s="720"/>
      <c r="H39" s="720"/>
      <c r="I39" s="720"/>
      <c r="J39" s="720"/>
      <c r="K39" s="720"/>
      <c r="L39" s="720"/>
      <c r="M39" s="720"/>
      <c r="N39" s="999"/>
    </row>
    <row r="40" spans="1:14" s="3" customFormat="1" ht="18.75" customHeight="1">
      <c r="A40" s="721"/>
      <c r="B40" s="722"/>
      <c r="C40" s="722"/>
      <c r="D40" s="722"/>
      <c r="E40" s="722"/>
      <c r="F40" s="722"/>
      <c r="G40" s="722"/>
      <c r="H40" s="722"/>
      <c r="I40" s="722"/>
      <c r="J40" s="722"/>
      <c r="K40" s="722"/>
      <c r="L40" s="722"/>
      <c r="M40" s="722"/>
      <c r="N40" s="999"/>
    </row>
    <row r="41" spans="1:14" s="3" customFormat="1" ht="18.75" customHeight="1">
      <c r="A41" s="398"/>
      <c r="B41" s="399"/>
      <c r="C41" s="399"/>
      <c r="D41" s="399"/>
      <c r="E41" s="399"/>
      <c r="F41" s="399"/>
      <c r="G41" s="399"/>
      <c r="H41" s="399"/>
      <c r="I41" s="399"/>
      <c r="J41" s="399"/>
      <c r="K41" s="399"/>
      <c r="L41" s="399"/>
      <c r="M41" s="399"/>
      <c r="N41" s="999"/>
    </row>
    <row r="42" spans="1:14" s="3" customFormat="1" ht="15.5">
      <c r="A42" s="1011" t="s">
        <v>377</v>
      </c>
      <c r="B42" s="1012"/>
      <c r="C42" s="1012"/>
      <c r="D42" s="1012"/>
      <c r="E42" s="1013"/>
      <c r="F42" s="1013"/>
      <c r="G42" s="1013"/>
      <c r="H42" s="1013"/>
      <c r="I42" s="1013"/>
      <c r="J42" s="1013"/>
      <c r="K42" s="1013"/>
      <c r="L42" s="1013"/>
      <c r="M42" s="1013"/>
      <c r="N42" s="999"/>
    </row>
    <row r="43" spans="1:14" s="401" customFormat="1" ht="15" customHeight="1">
      <c r="A43" s="1014" t="s">
        <v>378</v>
      </c>
      <c r="B43" s="1015"/>
      <c r="C43" s="1015"/>
      <c r="D43" s="1015"/>
      <c r="E43" s="1015"/>
      <c r="F43" s="1015"/>
      <c r="G43" s="1015"/>
      <c r="H43" s="400"/>
      <c r="I43" s="400"/>
      <c r="J43" s="400"/>
      <c r="K43" s="400"/>
      <c r="L43" s="400"/>
      <c r="M43" s="400"/>
      <c r="N43" s="999"/>
    </row>
    <row r="44" spans="1:14" s="3" customFormat="1" ht="23">
      <c r="A44" s="300" t="str">
        <f>+'DATOS MAESTROS'!B8</f>
        <v>N/A</v>
      </c>
      <c r="B44" s="301" t="str">
        <f>+'DATOS MAESTROS'!B9</f>
        <v>N/A</v>
      </c>
      <c r="C44" s="302">
        <f>+'DATOS MAESTROS'!B10</f>
        <v>45810</v>
      </c>
      <c r="D44" s="302">
        <f>+'DATOS MAESTROS'!B11</f>
        <v>45811</v>
      </c>
      <c r="E44" s="302">
        <f>+'DATOS MAESTROS'!B12</f>
        <v>45812</v>
      </c>
      <c r="F44" s="324" t="s">
        <v>379</v>
      </c>
      <c r="G44" s="809" t="s">
        <v>380</v>
      </c>
      <c r="H44" s="977"/>
      <c r="I44" s="977"/>
      <c r="J44" s="810"/>
      <c r="K44" s="304" t="s">
        <v>3</v>
      </c>
      <c r="L44" s="304" t="s">
        <v>2</v>
      </c>
      <c r="M44" s="147" t="s">
        <v>134</v>
      </c>
      <c r="N44" s="999"/>
    </row>
    <row r="45" spans="1:14" s="3" customFormat="1" ht="30.75" customHeight="1" thickBot="1">
      <c r="A45" s="305"/>
      <c r="B45" s="306"/>
      <c r="C45" s="307"/>
      <c r="D45" s="307"/>
      <c r="E45" s="307"/>
      <c r="F45" s="402"/>
      <c r="G45" s="937" t="s">
        <v>381</v>
      </c>
      <c r="H45" s="1016"/>
      <c r="I45" s="1016"/>
      <c r="J45" s="938"/>
      <c r="K45" s="403">
        <v>42</v>
      </c>
      <c r="L45" s="403">
        <v>49</v>
      </c>
      <c r="M45" s="404">
        <f ca="1">IF(TODAY()&lt;=$L$18,(((+A45+B45+C45+D45+E45)*F45)*K45),(((+A45+B45+C45+D45+E45)*F45)*L45))</f>
        <v>0</v>
      </c>
      <c r="N45" s="999"/>
    </row>
    <row r="46" spans="1:14" ht="13">
      <c r="A46" s="1007"/>
      <c r="B46" s="1008"/>
      <c r="C46" s="1008"/>
      <c r="D46" s="1008"/>
      <c r="E46" s="1008"/>
      <c r="F46" s="1008"/>
      <c r="G46" s="1008"/>
      <c r="H46" s="405"/>
      <c r="I46" s="405"/>
      <c r="J46" s="406"/>
      <c r="K46" s="1009" t="s">
        <v>271</v>
      </c>
      <c r="L46" s="1010"/>
      <c r="M46" s="407">
        <f ca="1">+M45</f>
        <v>0</v>
      </c>
      <c r="N46" s="999"/>
    </row>
    <row r="47" spans="1:14" ht="13">
      <c r="A47" s="1007" t="s">
        <v>382</v>
      </c>
      <c r="B47" s="1008"/>
      <c r="C47" s="1020"/>
      <c r="D47" s="1020"/>
      <c r="E47" s="1020"/>
      <c r="F47" s="1020"/>
      <c r="G47" s="1020"/>
      <c r="H47" s="1020"/>
      <c r="I47" s="1020"/>
      <c r="J47" s="406"/>
      <c r="K47" s="1021" t="s">
        <v>51</v>
      </c>
      <c r="L47" s="1022"/>
      <c r="M47" s="408">
        <f ca="1">+M46*16%</f>
        <v>0</v>
      </c>
      <c r="N47" s="999"/>
    </row>
    <row r="48" spans="1:14" ht="13.5" thickBot="1">
      <c r="A48" s="1023"/>
      <c r="B48" s="1020"/>
      <c r="C48" s="1020"/>
      <c r="D48" s="1020"/>
      <c r="E48" s="1020"/>
      <c r="F48" s="1020"/>
      <c r="G48" s="1020"/>
      <c r="H48" s="1020"/>
      <c r="I48" s="1020"/>
      <c r="J48" s="406"/>
      <c r="K48" s="1024" t="s">
        <v>383</v>
      </c>
      <c r="L48" s="1025"/>
      <c r="M48" s="409">
        <f ca="1">+M46+M47</f>
        <v>0</v>
      </c>
      <c r="N48" s="999"/>
    </row>
    <row r="49" spans="1:14" ht="12" thickBot="1">
      <c r="A49" s="410"/>
      <c r="B49" s="291"/>
      <c r="C49" s="291"/>
      <c r="D49" s="291"/>
      <c r="E49" s="291"/>
      <c r="F49" s="411"/>
      <c r="G49" s="411"/>
      <c r="H49" s="268"/>
      <c r="I49" s="268"/>
      <c r="J49" s="406"/>
      <c r="K49" s="406"/>
      <c r="L49" s="406"/>
      <c r="N49" s="999"/>
    </row>
    <row r="50" spans="1:14" ht="32.25" customHeight="1" thickBot="1">
      <c r="A50" s="1026" t="s">
        <v>384</v>
      </c>
      <c r="B50" s="1027"/>
      <c r="C50" s="1027"/>
      <c r="D50" s="1027"/>
      <c r="E50" s="1027"/>
      <c r="F50" s="1027"/>
      <c r="G50" s="1027"/>
      <c r="H50" s="1027"/>
      <c r="I50" s="1027"/>
      <c r="J50" s="1027"/>
      <c r="K50" s="1027"/>
      <c r="L50" s="1027"/>
      <c r="M50" s="1027"/>
      <c r="N50" s="999"/>
    </row>
    <row r="51" spans="1:14" ht="13">
      <c r="A51" s="412"/>
      <c r="B51" s="413"/>
      <c r="C51" s="413"/>
      <c r="D51" s="413"/>
      <c r="E51" s="413"/>
      <c r="F51" s="413"/>
      <c r="G51" s="413"/>
      <c r="H51" s="413"/>
      <c r="I51" s="413"/>
      <c r="J51" s="413"/>
      <c r="K51" s="413"/>
      <c r="L51" s="413"/>
      <c r="M51" s="413"/>
      <c r="N51" s="999"/>
    </row>
    <row r="52" spans="1:14" s="299" customFormat="1" ht="14.25" customHeight="1">
      <c r="A52" s="766" t="s">
        <v>1</v>
      </c>
      <c r="B52" s="767"/>
      <c r="C52" s="767"/>
      <c r="D52" s="767"/>
      <c r="E52" s="767"/>
      <c r="F52" s="767"/>
      <c r="G52" s="767"/>
      <c r="H52" s="767"/>
      <c r="I52" s="767"/>
      <c r="J52" s="767"/>
      <c r="K52" s="767"/>
      <c r="L52" s="767"/>
      <c r="M52" s="400"/>
      <c r="N52" s="999"/>
    </row>
    <row r="53" spans="1:14" s="299" customFormat="1" ht="15" customHeight="1">
      <c r="A53" s="1017" t="s">
        <v>385</v>
      </c>
      <c r="B53" s="1018"/>
      <c r="C53" s="1018"/>
      <c r="D53" s="1018"/>
      <c r="E53" s="1018"/>
      <c r="F53" s="1018"/>
      <c r="G53" s="1018"/>
      <c r="H53" s="1018"/>
      <c r="I53" s="1018"/>
      <c r="J53" s="1018"/>
      <c r="K53" s="1018"/>
      <c r="L53" s="1018"/>
      <c r="M53" s="1019"/>
      <c r="N53" s="999"/>
    </row>
    <row r="54" spans="1:14" s="299" customFormat="1" ht="15" customHeight="1">
      <c r="A54" s="1017" t="s">
        <v>386</v>
      </c>
      <c r="B54" s="1018"/>
      <c r="C54" s="1018"/>
      <c r="D54" s="1018"/>
      <c r="E54" s="1018"/>
      <c r="F54" s="1018"/>
      <c r="G54" s="1018"/>
      <c r="H54" s="1018"/>
      <c r="I54" s="1018"/>
      <c r="J54" s="1018"/>
      <c r="K54" s="1018"/>
      <c r="L54" s="1018"/>
      <c r="M54" s="1019"/>
      <c r="N54" s="999"/>
    </row>
    <row r="55" spans="1:14" s="299" customFormat="1" ht="15" customHeight="1">
      <c r="A55" s="1017" t="s">
        <v>387</v>
      </c>
      <c r="B55" s="1018"/>
      <c r="C55" s="1018"/>
      <c r="D55" s="1018"/>
      <c r="E55" s="1018"/>
      <c r="F55" s="1018"/>
      <c r="G55" s="1018"/>
      <c r="H55" s="1018"/>
      <c r="I55" s="1018"/>
      <c r="J55" s="1018"/>
      <c r="K55" s="1018"/>
      <c r="L55" s="1018"/>
      <c r="M55" s="1019"/>
      <c r="N55" s="999"/>
    </row>
    <row r="56" spans="1:14" s="299" customFormat="1" ht="30" customHeight="1">
      <c r="A56" s="1017" t="s">
        <v>388</v>
      </c>
      <c r="B56" s="1018"/>
      <c r="C56" s="1018"/>
      <c r="D56" s="1018"/>
      <c r="E56" s="1018"/>
      <c r="F56" s="1018"/>
      <c r="G56" s="1018"/>
      <c r="H56" s="1018"/>
      <c r="I56" s="1018"/>
      <c r="J56" s="1018"/>
      <c r="K56" s="1018"/>
      <c r="L56" s="1018"/>
      <c r="M56" s="1019"/>
      <c r="N56" s="999"/>
    </row>
    <row r="57" spans="1:14" s="299" customFormat="1" ht="30" customHeight="1">
      <c r="A57" s="1017" t="s">
        <v>428</v>
      </c>
      <c r="B57" s="1018"/>
      <c r="C57" s="1018"/>
      <c r="D57" s="1018"/>
      <c r="E57" s="1018"/>
      <c r="F57" s="1018"/>
      <c r="G57" s="1018"/>
      <c r="H57" s="1018"/>
      <c r="I57" s="1018"/>
      <c r="J57" s="1018"/>
      <c r="K57" s="1018"/>
      <c r="L57" s="1018"/>
      <c r="M57" s="1019"/>
      <c r="N57" s="999"/>
    </row>
    <row r="58" spans="1:14" s="299" customFormat="1" ht="15" customHeight="1">
      <c r="A58" s="1030" t="s">
        <v>492</v>
      </c>
      <c r="B58" s="1031"/>
      <c r="C58" s="1031"/>
      <c r="D58" s="1031"/>
      <c r="E58" s="1031"/>
      <c r="F58" s="1031"/>
      <c r="G58" s="1031"/>
      <c r="H58" s="1031"/>
      <c r="I58" s="1031"/>
      <c r="J58" s="1031"/>
      <c r="K58" s="1031"/>
      <c r="L58" s="1031"/>
      <c r="M58" s="1032"/>
      <c r="N58" s="999"/>
    </row>
    <row r="59" spans="1:14" s="299" customFormat="1" ht="15" customHeight="1">
      <c r="A59" s="1017" t="s">
        <v>429</v>
      </c>
      <c r="B59" s="1018"/>
      <c r="C59" s="1018"/>
      <c r="D59" s="1018"/>
      <c r="E59" s="1018"/>
      <c r="F59" s="1018"/>
      <c r="G59" s="1018"/>
      <c r="H59" s="1018"/>
      <c r="I59" s="1018"/>
      <c r="J59" s="1018"/>
      <c r="K59" s="1018"/>
      <c r="L59" s="1018"/>
      <c r="M59" s="1019"/>
      <c r="N59" s="999"/>
    </row>
    <row r="60" spans="1:14" s="299" customFormat="1" ht="15" customHeight="1">
      <c r="A60" s="1017" t="s">
        <v>389</v>
      </c>
      <c r="B60" s="1018"/>
      <c r="C60" s="1018"/>
      <c r="D60" s="1018"/>
      <c r="E60" s="1018"/>
      <c r="F60" s="1018"/>
      <c r="G60" s="1018"/>
      <c r="H60" s="1018"/>
      <c r="I60" s="1018"/>
      <c r="J60" s="1018"/>
      <c r="K60" s="1018"/>
      <c r="L60" s="1018"/>
      <c r="M60" s="1019"/>
      <c r="N60" s="999"/>
    </row>
    <row r="61" spans="1:14" s="299" customFormat="1" ht="15" customHeight="1">
      <c r="A61" s="1017" t="s">
        <v>493</v>
      </c>
      <c r="B61" s="1018"/>
      <c r="C61" s="1018"/>
      <c r="D61" s="1018"/>
      <c r="E61" s="1018"/>
      <c r="F61" s="1018"/>
      <c r="G61" s="1018"/>
      <c r="H61" s="1018"/>
      <c r="I61" s="1018"/>
      <c r="J61" s="1018"/>
      <c r="K61" s="1018"/>
      <c r="L61" s="1018"/>
      <c r="M61" s="1019"/>
      <c r="N61" s="999"/>
    </row>
    <row r="62" spans="1:14" s="299" customFormat="1" ht="15" customHeight="1">
      <c r="A62" s="1017" t="s">
        <v>430</v>
      </c>
      <c r="B62" s="1018"/>
      <c r="C62" s="1018"/>
      <c r="D62" s="1018"/>
      <c r="E62" s="1018"/>
      <c r="F62" s="1018"/>
      <c r="G62" s="1018"/>
      <c r="H62" s="1018"/>
      <c r="I62" s="1018"/>
      <c r="J62" s="1018"/>
      <c r="K62" s="1018"/>
      <c r="L62" s="1018"/>
      <c r="M62" s="1019"/>
      <c r="N62" s="999"/>
    </row>
    <row r="63" spans="1:14" s="299" customFormat="1" ht="15" customHeight="1">
      <c r="A63" s="1017" t="s">
        <v>431</v>
      </c>
      <c r="B63" s="1018"/>
      <c r="C63" s="1018"/>
      <c r="D63" s="1018"/>
      <c r="E63" s="1018"/>
      <c r="F63" s="1018"/>
      <c r="G63" s="1018"/>
      <c r="H63" s="1018"/>
      <c r="I63" s="1018"/>
      <c r="J63" s="1018"/>
      <c r="K63" s="1018"/>
      <c r="L63" s="1018"/>
      <c r="M63" s="1019"/>
      <c r="N63" s="999"/>
    </row>
    <row r="64" spans="1:14" s="299" customFormat="1" ht="30" customHeight="1">
      <c r="A64" s="1017" t="s">
        <v>432</v>
      </c>
      <c r="B64" s="1018"/>
      <c r="C64" s="1018"/>
      <c r="D64" s="1018"/>
      <c r="E64" s="1018"/>
      <c r="F64" s="1018"/>
      <c r="G64" s="1018"/>
      <c r="H64" s="1018"/>
      <c r="I64" s="1018"/>
      <c r="J64" s="1018"/>
      <c r="K64" s="1018"/>
      <c r="L64" s="1018"/>
      <c r="M64" s="1019"/>
      <c r="N64" s="999"/>
    </row>
    <row r="65" spans="1:14" ht="15" customHeight="1">
      <c r="A65" s="1033" t="s">
        <v>89</v>
      </c>
      <c r="B65" s="1033"/>
      <c r="C65" s="1033"/>
      <c r="D65" s="1033"/>
      <c r="E65" s="1033"/>
      <c r="F65" s="1033"/>
      <c r="G65" s="1033"/>
      <c r="H65" s="1033"/>
      <c r="I65" s="1033"/>
      <c r="J65" s="1033"/>
      <c r="K65" s="1033"/>
      <c r="L65" s="1033"/>
      <c r="M65" s="1033"/>
      <c r="N65" s="999"/>
    </row>
    <row r="66" spans="1:14" ht="9" customHeight="1">
      <c r="A66" s="1028"/>
      <c r="B66" s="1029"/>
      <c r="C66" s="1029"/>
      <c r="D66" s="1029"/>
      <c r="E66" s="1029"/>
      <c r="F66" s="1029"/>
      <c r="G66" s="1029"/>
      <c r="H66" s="1029"/>
      <c r="I66" s="1029"/>
      <c r="J66" s="1029"/>
      <c r="K66" s="1029"/>
      <c r="L66" s="1029"/>
      <c r="M66" s="1029"/>
      <c r="N66" s="999"/>
    </row>
    <row r="67" spans="1:14" ht="6.75" customHeight="1" thickBot="1">
      <c r="A67" s="414"/>
      <c r="B67" s="415"/>
      <c r="C67" s="415"/>
      <c r="D67" s="415"/>
      <c r="E67" s="415"/>
      <c r="F67" s="415"/>
      <c r="G67" s="415"/>
      <c r="H67" s="415"/>
      <c r="I67" s="415"/>
      <c r="J67" s="415"/>
      <c r="K67" s="415"/>
      <c r="L67" s="415"/>
      <c r="M67" s="415"/>
      <c r="N67" s="999"/>
    </row>
    <row r="68" spans="1:14" ht="35.25" customHeight="1">
      <c r="A68" s="726" t="s">
        <v>57</v>
      </c>
      <c r="B68" s="727"/>
      <c r="C68" s="727"/>
      <c r="D68" s="727"/>
      <c r="E68" s="727"/>
      <c r="F68" s="727"/>
      <c r="G68" s="727"/>
      <c r="H68" s="727"/>
      <c r="I68" s="727"/>
      <c r="J68" s="727"/>
      <c r="K68" s="727"/>
      <c r="L68" s="727"/>
      <c r="M68" s="727"/>
      <c r="N68" s="999"/>
    </row>
    <row r="69" spans="1:14" ht="23.25" customHeight="1">
      <c r="A69" s="728" t="s">
        <v>0</v>
      </c>
      <c r="B69" s="728"/>
      <c r="C69" s="728"/>
      <c r="D69" s="728"/>
      <c r="E69" s="728"/>
      <c r="F69" s="728"/>
      <c r="G69" s="728"/>
      <c r="H69" s="728"/>
      <c r="I69" s="728"/>
      <c r="J69" s="728"/>
      <c r="K69" s="728"/>
      <c r="L69" s="728"/>
      <c r="M69" s="728"/>
      <c r="N69" s="999"/>
    </row>
    <row r="70" spans="1:14" ht="16" thickBot="1">
      <c r="A70" s="729" t="s">
        <v>90</v>
      </c>
      <c r="B70" s="730"/>
      <c r="C70" s="730"/>
      <c r="D70" s="730"/>
      <c r="E70" s="730"/>
      <c r="F70" s="730"/>
      <c r="G70" s="730"/>
      <c r="H70" s="730"/>
      <c r="I70" s="730"/>
      <c r="J70" s="730"/>
      <c r="K70" s="730"/>
      <c r="L70" s="730"/>
      <c r="M70" s="730"/>
      <c r="N70" s="1000"/>
    </row>
  </sheetData>
  <sheetProtection algorithmName="SHA-512" hashValue="zPn/2vrRrLzgcMWf/Hgdmps94sYZbQsm5t9L1ilzFETD1dQDuNxKv0BSdOiQC1575Jjf/OEK1SLn1z6Lw1rmCA==" saltValue="ml73gximDv/ogpQN4gucpQ==" spinCount="100000" sheet="1" objects="1" scenarios="1"/>
  <mergeCells count="75">
    <mergeCell ref="A66:M66"/>
    <mergeCell ref="A68:M68"/>
    <mergeCell ref="A69:M69"/>
    <mergeCell ref="A70:M70"/>
    <mergeCell ref="K15:M15"/>
    <mergeCell ref="A53:M53"/>
    <mergeCell ref="A54:M54"/>
    <mergeCell ref="A55:M55"/>
    <mergeCell ref="A56:M56"/>
    <mergeCell ref="A57:M57"/>
    <mergeCell ref="A58:M58"/>
    <mergeCell ref="A59:M59"/>
    <mergeCell ref="A60:M60"/>
    <mergeCell ref="A61:M61"/>
    <mergeCell ref="A62:M62"/>
    <mergeCell ref="A65:M65"/>
    <mergeCell ref="A63:M63"/>
    <mergeCell ref="A64:M64"/>
    <mergeCell ref="A52:L52"/>
    <mergeCell ref="A47:B47"/>
    <mergeCell ref="C47:I47"/>
    <mergeCell ref="K47:L47"/>
    <mergeCell ref="A48:I48"/>
    <mergeCell ref="K48:L48"/>
    <mergeCell ref="A50:M50"/>
    <mergeCell ref="A46:G46"/>
    <mergeCell ref="K46:L46"/>
    <mergeCell ref="J30:M30"/>
    <mergeCell ref="J31:M31"/>
    <mergeCell ref="J34:M34"/>
    <mergeCell ref="J35:M35"/>
    <mergeCell ref="A37:M37"/>
    <mergeCell ref="A38:M40"/>
    <mergeCell ref="A42:M42"/>
    <mergeCell ref="A43:E43"/>
    <mergeCell ref="F43:G43"/>
    <mergeCell ref="G44:J44"/>
    <mergeCell ref="G45:J45"/>
    <mergeCell ref="C28:D28"/>
    <mergeCell ref="I28:M28"/>
    <mergeCell ref="E15:I15"/>
    <mergeCell ref="A17:M17"/>
    <mergeCell ref="C19:G19"/>
    <mergeCell ref="I19:M19"/>
    <mergeCell ref="L20:M20"/>
    <mergeCell ref="C21:G21"/>
    <mergeCell ref="A23:M23"/>
    <mergeCell ref="A24:M24"/>
    <mergeCell ref="H26:H27"/>
    <mergeCell ref="I26:M27"/>
    <mergeCell ref="L18:M18"/>
    <mergeCell ref="A18:K18"/>
    <mergeCell ref="K21:L21"/>
    <mergeCell ref="E12:I12"/>
    <mergeCell ref="K12:M12"/>
    <mergeCell ref="E13:I13"/>
    <mergeCell ref="K13:M13"/>
    <mergeCell ref="E14:I14"/>
    <mergeCell ref="K14:M14"/>
    <mergeCell ref="L2:N3"/>
    <mergeCell ref="F3:K3"/>
    <mergeCell ref="F4:K4"/>
    <mergeCell ref="A5:N5"/>
    <mergeCell ref="B6:H6"/>
    <mergeCell ref="I6:J6"/>
    <mergeCell ref="K6:M6"/>
    <mergeCell ref="N6:N70"/>
    <mergeCell ref="A7:M7"/>
    <mergeCell ref="E8:I8"/>
    <mergeCell ref="L8:M8"/>
    <mergeCell ref="E9:I9"/>
    <mergeCell ref="L9:M10"/>
    <mergeCell ref="E10:I10"/>
    <mergeCell ref="E11:I11"/>
    <mergeCell ref="K11:M11"/>
  </mergeCells>
  <printOptions horizontalCentered="1"/>
  <pageMargins left="0.39370078740157483" right="0.39370078740157483" top="0.39370078740157483" bottom="0.39370078740157483" header="0" footer="0"/>
  <pageSetup scale="65" fitToHeight="5"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DC77-EE39-4EED-AA7E-C91C299E659A}">
  <dimension ref="A1:M88"/>
  <sheetViews>
    <sheetView showGridLines="0" workbookViewId="0"/>
  </sheetViews>
  <sheetFormatPr baseColWidth="10" defaultColWidth="11.453125" defaultRowHeight="12.5"/>
  <cols>
    <col min="1" max="12" width="11.453125" style="416"/>
    <col min="13" max="13" width="5.54296875" style="416" customWidth="1"/>
    <col min="14" max="16384" width="11.453125" style="416"/>
  </cols>
  <sheetData>
    <row r="1" spans="1:13" ht="50.25" customHeight="1">
      <c r="A1" s="250"/>
      <c r="B1" s="250"/>
      <c r="C1" s="250"/>
      <c r="D1" s="251"/>
      <c r="E1" s="251"/>
      <c r="F1" s="251"/>
      <c r="G1" s="251"/>
      <c r="H1" s="251"/>
      <c r="I1" s="251"/>
      <c r="J1" s="251"/>
      <c r="K1" s="251"/>
      <c r="L1" s="251"/>
      <c r="M1" s="251"/>
    </row>
    <row r="2" spans="1:13" ht="14">
      <c r="A2" s="2"/>
      <c r="B2" s="2"/>
      <c r="C2" s="2"/>
      <c r="D2" s="2"/>
      <c r="E2" s="252"/>
      <c r="F2" s="253"/>
      <c r="G2" s="253"/>
      <c r="H2" s="253"/>
      <c r="I2" s="253"/>
      <c r="J2" s="253"/>
      <c r="K2" s="671"/>
      <c r="L2" s="671"/>
      <c r="M2" s="671"/>
    </row>
    <row r="3" spans="1:13" ht="20.25" customHeight="1">
      <c r="A3" s="2"/>
      <c r="B3" s="2"/>
      <c r="C3" s="2"/>
      <c r="D3" s="1037" t="s">
        <v>390</v>
      </c>
      <c r="E3" s="1037"/>
      <c r="F3" s="1037"/>
      <c r="G3" s="1037"/>
      <c r="H3" s="1037"/>
      <c r="I3" s="1037"/>
      <c r="J3" s="5"/>
      <c r="K3" s="671"/>
      <c r="L3" s="671"/>
      <c r="M3" s="671"/>
    </row>
    <row r="4" spans="1:13" ht="23.25" customHeight="1" thickBot="1">
      <c r="A4" s="2"/>
      <c r="B4" s="2"/>
      <c r="C4" s="2"/>
      <c r="D4" s="1038"/>
      <c r="E4" s="1038"/>
      <c r="F4" s="1038"/>
      <c r="G4" s="1038"/>
      <c r="H4" s="1038"/>
      <c r="I4" s="1038"/>
      <c r="J4" s="417"/>
      <c r="K4" s="252"/>
      <c r="L4" s="255"/>
      <c r="M4" s="2"/>
    </row>
    <row r="5" spans="1:13" ht="29.25" customHeight="1" thickBot="1">
      <c r="A5" s="759" t="s">
        <v>441</v>
      </c>
      <c r="B5" s="760"/>
      <c r="C5" s="760"/>
      <c r="D5" s="760"/>
      <c r="E5" s="760"/>
      <c r="F5" s="760"/>
      <c r="G5" s="760"/>
      <c r="H5" s="760"/>
      <c r="I5" s="760"/>
      <c r="J5" s="760"/>
      <c r="K5" s="760"/>
      <c r="L5" s="760"/>
      <c r="M5" s="761"/>
    </row>
    <row r="6" spans="1:13">
      <c r="A6" s="256" t="s">
        <v>40</v>
      </c>
      <c r="B6" s="257" t="str">
        <f>+'DATOS MAESTROS'!B3</f>
        <v>EXPO SEGURIDAD MEXICO Y EXPO SEGURIDAD INDUSTRIAL 2026</v>
      </c>
      <c r="C6" s="258"/>
      <c r="D6" s="258"/>
      <c r="E6" s="258"/>
      <c r="F6" s="258"/>
      <c r="G6" s="259"/>
      <c r="H6" s="993" t="s">
        <v>39</v>
      </c>
      <c r="I6" s="995"/>
      <c r="J6" s="996" t="str">
        <f>+'DATOS MAESTROS'!B4</f>
        <v>Junio 2 - 4, 2026</v>
      </c>
      <c r="K6" s="997"/>
      <c r="L6" s="997"/>
      <c r="M6" s="1039" t="s">
        <v>52</v>
      </c>
    </row>
    <row r="7" spans="1:13" ht="14.5" thickBot="1">
      <c r="A7" s="1001" t="s">
        <v>38</v>
      </c>
      <c r="B7" s="1002"/>
      <c r="C7" s="1002"/>
      <c r="D7" s="1002"/>
      <c r="E7" s="1002"/>
      <c r="F7" s="1002"/>
      <c r="G7" s="1002"/>
      <c r="H7" s="1002"/>
      <c r="I7" s="1002"/>
      <c r="J7" s="1002"/>
      <c r="K7" s="1002"/>
      <c r="L7" s="1002"/>
      <c r="M7" s="1040"/>
    </row>
    <row r="8" spans="1:13" ht="13" thickBot="1">
      <c r="A8" s="260" t="s">
        <v>37</v>
      </c>
      <c r="B8" s="262"/>
      <c r="C8" s="262"/>
      <c r="D8" s="763"/>
      <c r="E8" s="763"/>
      <c r="F8" s="763"/>
      <c r="G8" s="763"/>
      <c r="H8" s="763"/>
      <c r="I8" s="263"/>
      <c r="J8" s="263"/>
      <c r="K8" s="764" t="s">
        <v>36</v>
      </c>
      <c r="L8" s="765"/>
      <c r="M8" s="1040"/>
    </row>
    <row r="9" spans="1:13">
      <c r="A9" s="266" t="s">
        <v>35</v>
      </c>
      <c r="B9" s="268"/>
      <c r="C9" s="268"/>
      <c r="D9" s="669"/>
      <c r="E9" s="669"/>
      <c r="F9" s="669"/>
      <c r="G9" s="669"/>
      <c r="H9" s="669"/>
      <c r="I9" s="263"/>
      <c r="J9" s="263"/>
      <c r="K9" s="685"/>
      <c r="L9" s="686"/>
      <c r="M9" s="1040"/>
    </row>
    <row r="10" spans="1:13" ht="13" thickBot="1">
      <c r="A10" s="266" t="s">
        <v>34</v>
      </c>
      <c r="B10" s="268"/>
      <c r="C10" s="268"/>
      <c r="D10" s="669"/>
      <c r="E10" s="669"/>
      <c r="F10" s="669"/>
      <c r="G10" s="669"/>
      <c r="H10" s="669"/>
      <c r="I10" s="263"/>
      <c r="J10" s="263"/>
      <c r="K10" s="687"/>
      <c r="L10" s="688"/>
      <c r="M10" s="1040"/>
    </row>
    <row r="11" spans="1:13">
      <c r="A11" s="266" t="s">
        <v>33</v>
      </c>
      <c r="B11" s="268"/>
      <c r="C11" s="268"/>
      <c r="D11" s="669"/>
      <c r="E11" s="669"/>
      <c r="F11" s="669"/>
      <c r="G11" s="669"/>
      <c r="H11" s="669"/>
      <c r="I11" s="269" t="s">
        <v>32</v>
      </c>
      <c r="J11" s="670"/>
      <c r="K11" s="670"/>
      <c r="L11" s="670"/>
      <c r="M11" s="1040"/>
    </row>
    <row r="12" spans="1:13">
      <c r="A12" s="266" t="s">
        <v>31</v>
      </c>
      <c r="B12" s="268"/>
      <c r="C12" s="268"/>
      <c r="D12" s="669"/>
      <c r="E12" s="669"/>
      <c r="F12" s="669"/>
      <c r="G12" s="669"/>
      <c r="H12" s="669"/>
      <c r="I12" s="269" t="s">
        <v>30</v>
      </c>
      <c r="J12" s="670"/>
      <c r="K12" s="670"/>
      <c r="L12" s="670"/>
      <c r="M12" s="1040"/>
    </row>
    <row r="13" spans="1:13">
      <c r="A13" s="266" t="s">
        <v>29</v>
      </c>
      <c r="B13" s="268"/>
      <c r="C13" s="268"/>
      <c r="D13" s="669"/>
      <c r="E13" s="669"/>
      <c r="F13" s="669"/>
      <c r="G13" s="669"/>
      <c r="H13" s="669"/>
      <c r="I13" s="269" t="s">
        <v>28</v>
      </c>
      <c r="J13" s="670"/>
      <c r="K13" s="670"/>
      <c r="L13" s="670"/>
      <c r="M13" s="1040"/>
    </row>
    <row r="14" spans="1:13">
      <c r="A14" s="266" t="s">
        <v>27</v>
      </c>
      <c r="B14" s="268"/>
      <c r="C14" s="268"/>
      <c r="D14" s="669"/>
      <c r="E14" s="669"/>
      <c r="F14" s="669"/>
      <c r="G14" s="669"/>
      <c r="H14" s="669"/>
      <c r="I14" s="269" t="s">
        <v>26</v>
      </c>
      <c r="J14" s="670"/>
      <c r="K14" s="670"/>
      <c r="L14" s="670"/>
      <c r="M14" s="1040"/>
    </row>
    <row r="15" spans="1:13">
      <c r="A15" s="266" t="s">
        <v>25</v>
      </c>
      <c r="B15" s="268"/>
      <c r="C15" s="268"/>
      <c r="D15" s="669"/>
      <c r="E15" s="669"/>
      <c r="F15" s="669"/>
      <c r="G15" s="669"/>
      <c r="H15" s="669"/>
      <c r="I15" s="437" t="s">
        <v>91</v>
      </c>
      <c r="J15" s="670"/>
      <c r="K15" s="670"/>
      <c r="L15" s="670"/>
      <c r="M15" s="1040"/>
    </row>
    <row r="16" spans="1:13" ht="16.5" customHeight="1">
      <c r="A16" s="268"/>
      <c r="B16" s="268"/>
      <c r="C16" s="268"/>
      <c r="D16" s="263"/>
      <c r="E16" s="263"/>
      <c r="F16" s="263"/>
      <c r="G16" s="263"/>
      <c r="H16" s="263"/>
      <c r="I16" s="268"/>
      <c r="J16" s="268"/>
      <c r="K16" s="268"/>
      <c r="L16" s="263"/>
      <c r="M16" s="1040"/>
    </row>
    <row r="17" spans="1:13" ht="14" hidden="1">
      <c r="A17" s="689" t="s">
        <v>24</v>
      </c>
      <c r="B17" s="690"/>
      <c r="C17" s="690"/>
      <c r="D17" s="690"/>
      <c r="E17" s="690"/>
      <c r="F17" s="690"/>
      <c r="G17" s="690"/>
      <c r="H17" s="690"/>
      <c r="I17" s="690"/>
      <c r="J17" s="690"/>
      <c r="K17" s="690"/>
      <c r="L17" s="690"/>
      <c r="M17" s="1040"/>
    </row>
    <row r="18" spans="1:13" ht="14" hidden="1">
      <c r="A18" s="1042" t="s">
        <v>391</v>
      </c>
      <c r="B18" s="1043"/>
      <c r="C18" s="1043"/>
      <c r="D18" s="1043"/>
      <c r="E18" s="1043"/>
      <c r="F18" s="1043"/>
      <c r="G18" s="1043"/>
      <c r="H18" s="1043"/>
      <c r="I18" s="1043"/>
      <c r="J18" s="1043"/>
      <c r="K18" s="1044">
        <v>45023</v>
      </c>
      <c r="L18" s="1044"/>
      <c r="M18" s="1040"/>
    </row>
    <row r="19" spans="1:13" hidden="1">
      <c r="A19" s="272" t="s">
        <v>23</v>
      </c>
      <c r="B19" s="769" t="s">
        <v>22</v>
      </c>
      <c r="C19" s="769"/>
      <c r="D19" s="769"/>
      <c r="E19" s="769"/>
      <c r="F19" s="769"/>
      <c r="G19" s="769"/>
      <c r="H19" s="769"/>
      <c r="I19" s="769"/>
      <c r="J19" s="418"/>
      <c r="K19" s="418"/>
      <c r="L19" s="263"/>
      <c r="M19" s="1040"/>
    </row>
    <row r="20" spans="1:13" hidden="1">
      <c r="A20" s="270"/>
      <c r="B20" s="263" t="s">
        <v>21</v>
      </c>
      <c r="C20" s="263"/>
      <c r="D20" s="275" t="s">
        <v>376</v>
      </c>
      <c r="E20" s="263"/>
      <c r="F20" s="276"/>
      <c r="G20" s="762" t="s">
        <v>392</v>
      </c>
      <c r="H20" s="762"/>
      <c r="I20" s="762"/>
      <c r="J20" s="762"/>
      <c r="K20" s="692">
        <v>45037</v>
      </c>
      <c r="L20" s="1045"/>
      <c r="M20" s="1040"/>
    </row>
    <row r="21" spans="1:13" hidden="1">
      <c r="A21" s="272" t="s">
        <v>20</v>
      </c>
      <c r="B21" s="694" t="s">
        <v>19</v>
      </c>
      <c r="C21" s="694"/>
      <c r="D21" s="695"/>
      <c r="E21" s="695"/>
      <c r="F21" s="695"/>
      <c r="G21" s="263"/>
      <c r="H21" s="263"/>
      <c r="I21" s="263"/>
      <c r="J21" s="279"/>
      <c r="K21" s="279"/>
      <c r="L21" s="263"/>
      <c r="M21" s="1040"/>
    </row>
    <row r="22" spans="1:13" ht="14" hidden="1">
      <c r="A22" s="689" t="s">
        <v>18</v>
      </c>
      <c r="B22" s="690"/>
      <c r="C22" s="690"/>
      <c r="D22" s="690"/>
      <c r="E22" s="690"/>
      <c r="F22" s="690"/>
      <c r="G22" s="690"/>
      <c r="H22" s="690"/>
      <c r="I22" s="690"/>
      <c r="J22" s="690"/>
      <c r="K22" s="690"/>
      <c r="L22" s="690"/>
      <c r="M22" s="1040"/>
    </row>
    <row r="23" spans="1:13" ht="14" hidden="1">
      <c r="A23" s="689" t="s">
        <v>17</v>
      </c>
      <c r="B23" s="690"/>
      <c r="C23" s="690"/>
      <c r="D23" s="690"/>
      <c r="E23" s="690"/>
      <c r="F23" s="690"/>
      <c r="G23" s="690"/>
      <c r="H23" s="690"/>
      <c r="I23" s="690"/>
      <c r="J23" s="690"/>
      <c r="K23" s="690"/>
      <c r="L23" s="690"/>
      <c r="M23" s="1040"/>
    </row>
    <row r="24" spans="1:13" hidden="1">
      <c r="A24" s="272" t="s">
        <v>16</v>
      </c>
      <c r="B24" s="263" t="s">
        <v>393</v>
      </c>
      <c r="C24" s="263"/>
      <c r="D24" s="263"/>
      <c r="E24" s="263"/>
      <c r="F24" s="263"/>
      <c r="G24" s="263"/>
      <c r="H24" s="267"/>
      <c r="I24" s="267"/>
      <c r="J24" s="263"/>
      <c r="K24" s="263"/>
      <c r="L24" s="263"/>
      <c r="M24" s="1040"/>
    </row>
    <row r="25" spans="1:13" hidden="1">
      <c r="A25" s="280"/>
      <c r="B25" s="273"/>
      <c r="C25" s="273"/>
      <c r="D25" s="282"/>
      <c r="E25" s="282"/>
      <c r="F25" s="268"/>
      <c r="G25" s="702" t="s">
        <v>15</v>
      </c>
      <c r="H25" s="703"/>
      <c r="I25" s="704"/>
      <c r="J25" s="704"/>
      <c r="K25" s="704"/>
      <c r="L25" s="704"/>
      <c r="M25" s="1040"/>
    </row>
    <row r="26" spans="1:13" ht="13" hidden="1" thickBot="1">
      <c r="A26" s="270"/>
      <c r="B26" s="268"/>
      <c r="C26" s="268"/>
      <c r="D26" s="263"/>
      <c r="E26" s="263"/>
      <c r="F26" s="263"/>
      <c r="G26" s="702"/>
      <c r="H26" s="705"/>
      <c r="I26" s="706"/>
      <c r="J26" s="706"/>
      <c r="K26" s="706"/>
      <c r="L26" s="706"/>
      <c r="M26" s="1040"/>
    </row>
    <row r="27" spans="1:13" hidden="1">
      <c r="A27" s="270"/>
      <c r="B27" s="707" t="s">
        <v>14</v>
      </c>
      <c r="C27" s="707"/>
      <c r="D27" s="263"/>
      <c r="E27" s="263"/>
      <c r="F27" s="263"/>
      <c r="G27" s="263"/>
      <c r="H27" s="708" t="s">
        <v>13</v>
      </c>
      <c r="I27" s="708"/>
      <c r="J27" s="708"/>
      <c r="K27" s="708"/>
      <c r="L27" s="708"/>
      <c r="M27" s="1040"/>
    </row>
    <row r="28" spans="1:13" ht="13" hidden="1" thickBot="1">
      <c r="A28" s="270"/>
      <c r="B28" s="285" t="s">
        <v>12</v>
      </c>
      <c r="C28" s="286"/>
      <c r="D28" s="3"/>
      <c r="E28" s="287" t="s">
        <v>11</v>
      </c>
      <c r="F28" s="288"/>
      <c r="G28" s="263"/>
      <c r="H28" s="284"/>
      <c r="I28" s="284"/>
      <c r="J28" s="284"/>
      <c r="K28" s="284"/>
      <c r="L28" s="284"/>
      <c r="M28" s="1040"/>
    </row>
    <row r="29" spans="1:13" hidden="1">
      <c r="A29" s="289"/>
      <c r="B29" s="287" t="s">
        <v>10</v>
      </c>
      <c r="C29" s="286"/>
      <c r="D29" s="3"/>
      <c r="E29" s="287"/>
      <c r="F29" s="287"/>
      <c r="G29" s="267"/>
      <c r="H29" s="267"/>
      <c r="I29" s="709"/>
      <c r="J29" s="709"/>
      <c r="K29" s="709"/>
      <c r="L29" s="709"/>
      <c r="M29" s="1040"/>
    </row>
    <row r="30" spans="1:13" ht="13" hidden="1" thickBot="1">
      <c r="A30" s="289"/>
      <c r="B30" s="290" t="s">
        <v>9</v>
      </c>
      <c r="C30" s="286"/>
      <c r="D30" s="3"/>
      <c r="E30" s="287" t="s">
        <v>8</v>
      </c>
      <c r="F30" s="288"/>
      <c r="G30" s="263"/>
      <c r="H30" s="263"/>
      <c r="I30" s="710" t="s">
        <v>7</v>
      </c>
      <c r="J30" s="710"/>
      <c r="K30" s="710"/>
      <c r="L30" s="710"/>
      <c r="M30" s="1040"/>
    </row>
    <row r="31" spans="1:13" hidden="1">
      <c r="A31" s="289"/>
      <c r="B31" s="3"/>
      <c r="C31" s="3"/>
      <c r="D31" s="3"/>
      <c r="E31" s="3"/>
      <c r="F31" s="3"/>
      <c r="G31" s="263"/>
      <c r="H31" s="263"/>
      <c r="I31" s="291"/>
      <c r="J31" s="291"/>
      <c r="K31" s="291"/>
      <c r="L31" s="291"/>
      <c r="M31" s="1040"/>
    </row>
    <row r="32" spans="1:13" hidden="1">
      <c r="A32" s="289"/>
      <c r="B32" s="287"/>
      <c r="C32" s="268"/>
      <c r="D32" s="3"/>
      <c r="E32" s="287"/>
      <c r="F32" s="287"/>
      <c r="G32" s="263"/>
      <c r="H32" s="263"/>
      <c r="I32" s="291"/>
      <c r="J32" s="291"/>
      <c r="K32" s="291"/>
      <c r="L32" s="291"/>
      <c r="M32" s="1040"/>
    </row>
    <row r="33" spans="1:13" hidden="1">
      <c r="A33" s="289"/>
      <c r="B33" s="3"/>
      <c r="C33" s="268"/>
      <c r="D33" s="3"/>
      <c r="E33" s="3"/>
      <c r="F33" s="3"/>
      <c r="G33" s="267"/>
      <c r="H33" s="267"/>
      <c r="I33" s="711"/>
      <c r="J33" s="711"/>
      <c r="K33" s="711"/>
      <c r="L33" s="711"/>
      <c r="M33" s="1040"/>
    </row>
    <row r="34" spans="1:13" hidden="1">
      <c r="A34" s="292"/>
      <c r="B34" s="268"/>
      <c r="C34" s="268"/>
      <c r="D34" s="293"/>
      <c r="E34" s="293"/>
      <c r="F34" s="293"/>
      <c r="G34" s="293"/>
      <c r="H34" s="293"/>
      <c r="I34" s="712" t="s">
        <v>6</v>
      </c>
      <c r="J34" s="710"/>
      <c r="K34" s="710"/>
      <c r="L34" s="710"/>
      <c r="M34" s="1040"/>
    </row>
    <row r="35" spans="1:13" hidden="1">
      <c r="A35" s="294" t="s">
        <v>5</v>
      </c>
      <c r="B35" s="296"/>
      <c r="C35" s="296"/>
      <c r="D35" s="297"/>
      <c r="E35" s="297"/>
      <c r="F35" s="297"/>
      <c r="G35" s="297"/>
      <c r="H35" s="297"/>
      <c r="I35" s="297"/>
      <c r="J35" s="297"/>
      <c r="K35" s="297"/>
      <c r="L35" s="297"/>
      <c r="M35" s="1040"/>
    </row>
    <row r="36" spans="1:13" ht="14" hidden="1">
      <c r="A36" s="713" t="s">
        <v>4</v>
      </c>
      <c r="B36" s="715"/>
      <c r="C36" s="715"/>
      <c r="D36" s="715"/>
      <c r="E36" s="715"/>
      <c r="F36" s="715"/>
      <c r="G36" s="715"/>
      <c r="H36" s="715"/>
      <c r="I36" s="715"/>
      <c r="J36" s="715"/>
      <c r="K36" s="715"/>
      <c r="L36" s="716"/>
      <c r="M36" s="1040"/>
    </row>
    <row r="37" spans="1:13" hidden="1">
      <c r="A37" s="717" t="s">
        <v>467</v>
      </c>
      <c r="B37" s="718"/>
      <c r="C37" s="718"/>
      <c r="D37" s="718"/>
      <c r="E37" s="718"/>
      <c r="F37" s="718"/>
      <c r="G37" s="718"/>
      <c r="H37" s="718"/>
      <c r="I37" s="718"/>
      <c r="J37" s="718"/>
      <c r="K37" s="718"/>
      <c r="L37" s="718"/>
      <c r="M37" s="1040"/>
    </row>
    <row r="38" spans="1:13" hidden="1">
      <c r="A38" s="719"/>
      <c r="B38" s="720"/>
      <c r="C38" s="720"/>
      <c r="D38" s="720"/>
      <c r="E38" s="720"/>
      <c r="F38" s="720"/>
      <c r="G38" s="720"/>
      <c r="H38" s="720"/>
      <c r="I38" s="720"/>
      <c r="J38" s="720"/>
      <c r="K38" s="720"/>
      <c r="L38" s="720"/>
      <c r="M38" s="1040"/>
    </row>
    <row r="39" spans="1:13" hidden="1">
      <c r="A39" s="721"/>
      <c r="B39" s="722"/>
      <c r="C39" s="722"/>
      <c r="D39" s="722"/>
      <c r="E39" s="722"/>
      <c r="F39" s="722"/>
      <c r="G39" s="722"/>
      <c r="H39" s="722"/>
      <c r="I39" s="722"/>
      <c r="J39" s="722"/>
      <c r="K39" s="722"/>
      <c r="L39" s="722"/>
      <c r="M39" s="1040"/>
    </row>
    <row r="40" spans="1:13" ht="30.75" customHeight="1">
      <c r="A40" s="1047" t="s">
        <v>394</v>
      </c>
      <c r="B40" s="1048"/>
      <c r="C40" s="1048"/>
      <c r="D40" s="1048"/>
      <c r="E40" s="1048"/>
      <c r="F40" s="1048"/>
      <c r="G40" s="1048"/>
      <c r="H40" s="1048"/>
      <c r="I40" s="1048"/>
      <c r="J40" s="1048"/>
      <c r="K40" s="1048"/>
      <c r="L40" s="1049"/>
      <c r="M40" s="1040"/>
    </row>
    <row r="41" spans="1:13" ht="1.5" customHeight="1">
      <c r="A41" s="298"/>
      <c r="B41" s="252"/>
      <c r="C41" s="252"/>
      <c r="D41" s="252"/>
      <c r="E41" s="1050" t="s">
        <v>253</v>
      </c>
      <c r="F41" s="1050"/>
      <c r="G41" s="1050"/>
      <c r="H41" s="1050"/>
      <c r="I41" s="1050"/>
      <c r="J41" s="252"/>
      <c r="K41" s="252"/>
      <c r="L41" s="252"/>
      <c r="M41" s="1040"/>
    </row>
    <row r="42" spans="1:13" ht="114.75" customHeight="1">
      <c r="A42" s="1051" t="s">
        <v>494</v>
      </c>
      <c r="B42" s="1052"/>
      <c r="C42" s="1052"/>
      <c r="D42" s="1052"/>
      <c r="E42" s="1052"/>
      <c r="F42" s="1052"/>
      <c r="G42" s="1052"/>
      <c r="H42" s="1052"/>
      <c r="I42" s="1052"/>
      <c r="J42" s="1052"/>
      <c r="K42" s="1052"/>
      <c r="L42" s="1052"/>
      <c r="M42" s="1040"/>
    </row>
    <row r="43" spans="1:13" ht="9" customHeight="1">
      <c r="A43" s="419"/>
      <c r="B43" s="420"/>
      <c r="C43" s="420"/>
      <c r="D43" s="420"/>
      <c r="E43" s="420"/>
      <c r="F43" s="420"/>
      <c r="G43" s="420"/>
      <c r="H43" s="420"/>
      <c r="I43" s="420"/>
      <c r="J43" s="420"/>
      <c r="K43" s="420"/>
      <c r="L43" s="420"/>
      <c r="M43" s="1040"/>
    </row>
    <row r="44" spans="1:13" ht="14" hidden="1">
      <c r="A44" s="334"/>
      <c r="B44" s="767" t="s">
        <v>254</v>
      </c>
      <c r="C44" s="767"/>
      <c r="D44" s="767"/>
      <c r="E44" s="767"/>
      <c r="F44" s="767"/>
      <c r="G44" s="767"/>
      <c r="H44" s="767"/>
      <c r="I44" s="767"/>
      <c r="J44" s="767"/>
      <c r="K44" s="767"/>
      <c r="L44" s="271"/>
      <c r="M44" s="1040"/>
    </row>
    <row r="45" spans="1:13" ht="23" hidden="1">
      <c r="A45" s="421" t="s">
        <v>53</v>
      </c>
      <c r="B45" s="798" t="s">
        <v>54</v>
      </c>
      <c r="C45" s="798"/>
      <c r="D45" s="798"/>
      <c r="E45" s="798"/>
      <c r="F45" s="798"/>
      <c r="G45" s="798"/>
      <c r="H45" s="798"/>
      <c r="I45" s="798"/>
      <c r="J45" s="304" t="s">
        <v>3</v>
      </c>
      <c r="K45" s="304" t="s">
        <v>2</v>
      </c>
      <c r="L45" s="212" t="s">
        <v>55</v>
      </c>
      <c r="M45" s="1040"/>
    </row>
    <row r="46" spans="1:13" hidden="1">
      <c r="A46" s="422"/>
      <c r="B46" s="1046" t="s">
        <v>395</v>
      </c>
      <c r="C46" s="1046"/>
      <c r="D46" s="1046"/>
      <c r="E46" s="1046"/>
      <c r="F46" s="1046"/>
      <c r="G46" s="1046"/>
      <c r="H46" s="1046"/>
      <c r="I46" s="1046"/>
      <c r="J46" s="423">
        <v>1181</v>
      </c>
      <c r="K46" s="215">
        <v>1418</v>
      </c>
      <c r="L46" s="216">
        <v>0</v>
      </c>
      <c r="M46" s="1040"/>
    </row>
    <row r="47" spans="1:13" hidden="1">
      <c r="A47" s="424"/>
      <c r="B47" s="1054" t="s">
        <v>256</v>
      </c>
      <c r="C47" s="1054"/>
      <c r="D47" s="1054"/>
      <c r="E47" s="1054"/>
      <c r="F47" s="1054"/>
      <c r="G47" s="1054"/>
      <c r="H47" s="1054"/>
      <c r="I47" s="1054"/>
      <c r="J47" s="425">
        <v>145</v>
      </c>
      <c r="K47" s="219">
        <v>174</v>
      </c>
      <c r="L47" s="426">
        <v>0</v>
      </c>
      <c r="M47" s="1040"/>
    </row>
    <row r="48" spans="1:13" ht="14" hidden="1">
      <c r="A48" s="427"/>
      <c r="B48" s="767" t="s">
        <v>257</v>
      </c>
      <c r="C48" s="767"/>
      <c r="D48" s="767"/>
      <c r="E48" s="767"/>
      <c r="F48" s="767"/>
      <c r="G48" s="767"/>
      <c r="H48" s="767"/>
      <c r="I48" s="767"/>
      <c r="J48" s="767"/>
      <c r="K48" s="767"/>
      <c r="L48" s="428"/>
      <c r="M48" s="1040"/>
    </row>
    <row r="49" spans="1:13" ht="23" hidden="1">
      <c r="A49" s="421" t="s">
        <v>53</v>
      </c>
      <c r="B49" s="798" t="s">
        <v>54</v>
      </c>
      <c r="C49" s="798"/>
      <c r="D49" s="798"/>
      <c r="E49" s="798"/>
      <c r="F49" s="798"/>
      <c r="G49" s="798"/>
      <c r="H49" s="798"/>
      <c r="I49" s="798"/>
      <c r="J49" s="304" t="s">
        <v>3</v>
      </c>
      <c r="K49" s="304" t="s">
        <v>2</v>
      </c>
      <c r="L49" s="212" t="s">
        <v>55</v>
      </c>
      <c r="M49" s="1040"/>
    </row>
    <row r="50" spans="1:13" hidden="1">
      <c r="A50" s="422"/>
      <c r="B50" s="1055" t="s">
        <v>258</v>
      </c>
      <c r="C50" s="1055"/>
      <c r="D50" s="1055"/>
      <c r="E50" s="1055"/>
      <c r="F50" s="1055"/>
      <c r="G50" s="1055"/>
      <c r="H50" s="1055"/>
      <c r="I50" s="1055"/>
      <c r="J50" s="429">
        <v>1181</v>
      </c>
      <c r="K50" s="224">
        <v>1418</v>
      </c>
      <c r="L50" s="430">
        <v>0</v>
      </c>
      <c r="M50" s="1040"/>
    </row>
    <row r="51" spans="1:13" hidden="1">
      <c r="A51" s="422"/>
      <c r="B51" s="1053" t="s">
        <v>259</v>
      </c>
      <c r="C51" s="1053"/>
      <c r="D51" s="1053"/>
      <c r="E51" s="1053"/>
      <c r="F51" s="1053"/>
      <c r="G51" s="1053"/>
      <c r="H51" s="1053"/>
      <c r="I51" s="1053"/>
      <c r="J51" s="423">
        <v>1789</v>
      </c>
      <c r="K51" s="215">
        <v>2147</v>
      </c>
      <c r="L51" s="124">
        <v>0</v>
      </c>
      <c r="M51" s="1040"/>
    </row>
    <row r="52" spans="1:13" hidden="1">
      <c r="A52" s="422"/>
      <c r="B52" s="1053" t="s">
        <v>260</v>
      </c>
      <c r="C52" s="1053"/>
      <c r="D52" s="1053"/>
      <c r="E52" s="1053"/>
      <c r="F52" s="1053"/>
      <c r="G52" s="1053"/>
      <c r="H52" s="1053"/>
      <c r="I52" s="1053"/>
      <c r="J52" s="423">
        <v>2397</v>
      </c>
      <c r="K52" s="215">
        <v>2876</v>
      </c>
      <c r="L52" s="124">
        <v>0</v>
      </c>
      <c r="M52" s="1040"/>
    </row>
    <row r="53" spans="1:13" hidden="1">
      <c r="A53" s="422"/>
      <c r="B53" s="1053" t="s">
        <v>261</v>
      </c>
      <c r="C53" s="1053"/>
      <c r="D53" s="1053"/>
      <c r="E53" s="1053"/>
      <c r="F53" s="1053"/>
      <c r="G53" s="1053"/>
      <c r="H53" s="1053"/>
      <c r="I53" s="1053"/>
      <c r="J53" s="423">
        <v>3005</v>
      </c>
      <c r="K53" s="215">
        <v>3606</v>
      </c>
      <c r="L53" s="124">
        <v>0</v>
      </c>
      <c r="M53" s="1040"/>
    </row>
    <row r="54" spans="1:13" hidden="1">
      <c r="A54" s="422"/>
      <c r="B54" s="1053" t="s">
        <v>262</v>
      </c>
      <c r="C54" s="1053"/>
      <c r="D54" s="1053"/>
      <c r="E54" s="1053"/>
      <c r="F54" s="1053"/>
      <c r="G54" s="1053"/>
      <c r="H54" s="1053"/>
      <c r="I54" s="1053"/>
      <c r="J54" s="423">
        <v>3613</v>
      </c>
      <c r="K54" s="215">
        <v>4336</v>
      </c>
      <c r="L54" s="124">
        <v>0</v>
      </c>
      <c r="M54" s="1040"/>
    </row>
    <row r="55" spans="1:13" hidden="1">
      <c r="A55" s="422"/>
      <c r="B55" s="1053" t="s">
        <v>263</v>
      </c>
      <c r="C55" s="1053"/>
      <c r="D55" s="1053"/>
      <c r="E55" s="1053"/>
      <c r="F55" s="1053"/>
      <c r="G55" s="1053"/>
      <c r="H55" s="1053"/>
      <c r="I55" s="1053"/>
      <c r="J55" s="423">
        <v>4221</v>
      </c>
      <c r="K55" s="215">
        <v>5065</v>
      </c>
      <c r="L55" s="124">
        <v>0</v>
      </c>
      <c r="M55" s="1040"/>
    </row>
    <row r="56" spans="1:13" hidden="1">
      <c r="A56" s="422"/>
      <c r="B56" s="1053" t="s">
        <v>264</v>
      </c>
      <c r="C56" s="1053"/>
      <c r="D56" s="1053"/>
      <c r="E56" s="1053"/>
      <c r="F56" s="1053"/>
      <c r="G56" s="1053"/>
      <c r="H56" s="1053"/>
      <c r="I56" s="1053"/>
      <c r="J56" s="423">
        <v>4829</v>
      </c>
      <c r="K56" s="215">
        <v>5795</v>
      </c>
      <c r="L56" s="124">
        <v>0</v>
      </c>
      <c r="M56" s="1040"/>
    </row>
    <row r="57" spans="1:13" hidden="1">
      <c r="A57" s="422"/>
      <c r="B57" s="1053" t="s">
        <v>265</v>
      </c>
      <c r="C57" s="1053"/>
      <c r="D57" s="1053"/>
      <c r="E57" s="1053"/>
      <c r="F57" s="1053"/>
      <c r="G57" s="1053"/>
      <c r="H57" s="1053"/>
      <c r="I57" s="1053"/>
      <c r="J57" s="423">
        <v>5437</v>
      </c>
      <c r="K57" s="215">
        <v>6524</v>
      </c>
      <c r="L57" s="124">
        <v>0</v>
      </c>
      <c r="M57" s="1040"/>
    </row>
    <row r="58" spans="1:13" hidden="1">
      <c r="A58" s="422"/>
      <c r="B58" s="1053" t="s">
        <v>266</v>
      </c>
      <c r="C58" s="1053"/>
      <c r="D58" s="1053"/>
      <c r="E58" s="1053"/>
      <c r="F58" s="1053"/>
      <c r="G58" s="1053"/>
      <c r="H58" s="1053"/>
      <c r="I58" s="1053"/>
      <c r="J58" s="423">
        <v>6045</v>
      </c>
      <c r="K58" s="215">
        <v>7012</v>
      </c>
      <c r="L58" s="124">
        <v>0</v>
      </c>
      <c r="M58" s="1040"/>
    </row>
    <row r="59" spans="1:13" ht="13" hidden="1">
      <c r="A59" s="1059" t="s">
        <v>396</v>
      </c>
      <c r="B59" s="923"/>
      <c r="C59" s="923"/>
      <c r="D59" s="923"/>
      <c r="E59" s="923"/>
      <c r="F59" s="923"/>
      <c r="G59" s="923"/>
      <c r="H59" s="923"/>
      <c r="I59" s="923"/>
      <c r="J59" s="923"/>
      <c r="K59" s="923"/>
      <c r="L59" s="1060"/>
      <c r="M59" s="1040"/>
    </row>
    <row r="60" spans="1:13" hidden="1">
      <c r="A60" s="1061" t="s">
        <v>269</v>
      </c>
      <c r="B60" s="1062"/>
      <c r="C60" s="1062"/>
      <c r="D60" s="1062"/>
      <c r="E60" s="1062"/>
      <c r="F60" s="1062"/>
      <c r="G60" s="1062"/>
      <c r="H60" s="1062"/>
      <c r="I60" s="1062"/>
      <c r="J60" s="1062"/>
      <c r="K60" s="1062"/>
      <c r="L60" s="1063"/>
      <c r="M60" s="1040"/>
    </row>
    <row r="61" spans="1:13" ht="23" hidden="1">
      <c r="A61" s="431" t="s">
        <v>53</v>
      </c>
      <c r="B61" s="808" t="s">
        <v>54</v>
      </c>
      <c r="C61" s="808"/>
      <c r="D61" s="808"/>
      <c r="E61" s="808"/>
      <c r="F61" s="808"/>
      <c r="G61" s="808"/>
      <c r="H61" s="808"/>
      <c r="I61" s="808"/>
      <c r="J61" s="304" t="s">
        <v>3</v>
      </c>
      <c r="K61" s="304" t="s">
        <v>2</v>
      </c>
      <c r="L61" s="212" t="s">
        <v>55</v>
      </c>
      <c r="M61" s="1040"/>
    </row>
    <row r="62" spans="1:13" hidden="1">
      <c r="A62" s="422"/>
      <c r="B62" s="1064" t="s">
        <v>397</v>
      </c>
      <c r="C62" s="1064"/>
      <c r="D62" s="1064"/>
      <c r="E62" s="1064"/>
      <c r="F62" s="1064"/>
      <c r="G62" s="1064"/>
      <c r="H62" s="1064"/>
      <c r="I62" s="1064"/>
      <c r="J62" s="423">
        <v>1181</v>
      </c>
      <c r="K62" s="215">
        <v>1418</v>
      </c>
      <c r="L62" s="124">
        <v>0</v>
      </c>
      <c r="M62" s="1040"/>
    </row>
    <row r="63" spans="1:13" hidden="1">
      <c r="A63" s="422"/>
      <c r="B63" s="1046" t="s">
        <v>398</v>
      </c>
      <c r="C63" s="1046"/>
      <c r="D63" s="1046"/>
      <c r="E63" s="1046"/>
      <c r="F63" s="1046"/>
      <c r="G63" s="1046"/>
      <c r="H63" s="1046"/>
      <c r="I63" s="1046"/>
      <c r="J63" s="425">
        <v>608</v>
      </c>
      <c r="K63" s="219">
        <v>730</v>
      </c>
      <c r="L63" s="432">
        <v>0</v>
      </c>
      <c r="M63" s="1040"/>
    </row>
    <row r="64" spans="1:13" ht="13" hidden="1">
      <c r="A64" s="836"/>
      <c r="B64" s="837"/>
      <c r="C64" s="837"/>
      <c r="D64" s="837"/>
      <c r="E64" s="837"/>
      <c r="F64" s="837"/>
      <c r="G64" s="837"/>
      <c r="H64" s="837"/>
      <c r="I64" s="433"/>
      <c r="J64" s="1009" t="s">
        <v>271</v>
      </c>
      <c r="K64" s="1010"/>
      <c r="L64" s="407">
        <v>0</v>
      </c>
      <c r="M64" s="1040"/>
    </row>
    <row r="65" spans="1:13" ht="13" hidden="1">
      <c r="A65" s="1065" t="s">
        <v>272</v>
      </c>
      <c r="B65" s="1066"/>
      <c r="C65" s="1066"/>
      <c r="D65" s="1066"/>
      <c r="E65" s="1066"/>
      <c r="F65" s="1066"/>
      <c r="G65" s="1066"/>
      <c r="H65" s="1066"/>
      <c r="I65" s="434"/>
      <c r="J65" s="1021" t="s">
        <v>399</v>
      </c>
      <c r="K65" s="1022"/>
      <c r="L65" s="408">
        <v>0</v>
      </c>
      <c r="M65" s="1040"/>
    </row>
    <row r="66" spans="1:13" ht="13.5" hidden="1" thickBot="1">
      <c r="A66" s="1065"/>
      <c r="B66" s="1066"/>
      <c r="C66" s="1066"/>
      <c r="D66" s="1066"/>
      <c r="E66" s="1066"/>
      <c r="F66" s="1066"/>
      <c r="G66" s="1066"/>
      <c r="H66" s="1066"/>
      <c r="I66" s="434"/>
      <c r="J66" s="1024" t="s">
        <v>56</v>
      </c>
      <c r="K66" s="1025"/>
      <c r="L66" s="409">
        <v>0</v>
      </c>
      <c r="M66" s="1040"/>
    </row>
    <row r="67" spans="1:13" ht="14" hidden="1">
      <c r="A67" s="1"/>
      <c r="B67" s="2"/>
      <c r="C67" s="2"/>
      <c r="D67" s="2"/>
      <c r="E67" s="2"/>
      <c r="F67" s="2"/>
      <c r="G67" s="435"/>
      <c r="H67" s="435"/>
      <c r="I67" s="436"/>
      <c r="J67" s="4"/>
      <c r="K67" s="4"/>
      <c r="L67" s="252"/>
      <c r="M67" s="1040"/>
    </row>
    <row r="68" spans="1:13" ht="14" hidden="1">
      <c r="A68" s="1"/>
      <c r="B68" s="2"/>
      <c r="C68" s="2"/>
      <c r="D68" s="2"/>
      <c r="E68" s="2"/>
      <c r="F68" s="2"/>
      <c r="G68" s="435"/>
      <c r="H68" s="435"/>
      <c r="I68" s="436"/>
      <c r="J68" s="4"/>
      <c r="K68" s="4"/>
      <c r="L68" s="252"/>
      <c r="M68" s="1040"/>
    </row>
    <row r="69" spans="1:13" ht="13">
      <c r="A69" s="766" t="s">
        <v>1</v>
      </c>
      <c r="B69" s="767"/>
      <c r="C69" s="767"/>
      <c r="D69" s="767"/>
      <c r="E69" s="767"/>
      <c r="F69" s="767"/>
      <c r="G69" s="767"/>
      <c r="H69" s="767"/>
      <c r="I69" s="767"/>
      <c r="J69" s="767"/>
      <c r="K69" s="767"/>
      <c r="L69" s="337"/>
      <c r="M69" s="1040"/>
    </row>
    <row r="70" spans="1:13" ht="12" customHeight="1">
      <c r="A70" s="1056" t="s">
        <v>400</v>
      </c>
      <c r="B70" s="1057"/>
      <c r="C70" s="1057"/>
      <c r="D70" s="1057"/>
      <c r="E70" s="1057"/>
      <c r="F70" s="1057"/>
      <c r="G70" s="1057"/>
      <c r="H70" s="1057"/>
      <c r="I70" s="1057"/>
      <c r="J70" s="1057"/>
      <c r="K70" s="1057"/>
      <c r="L70" s="1058"/>
      <c r="M70" s="1040"/>
    </row>
    <row r="71" spans="1:13" ht="12" customHeight="1">
      <c r="A71" s="1056" t="s">
        <v>433</v>
      </c>
      <c r="B71" s="1057"/>
      <c r="C71" s="1057"/>
      <c r="D71" s="1057"/>
      <c r="E71" s="1057"/>
      <c r="F71" s="1057"/>
      <c r="G71" s="1057"/>
      <c r="H71" s="1057"/>
      <c r="I71" s="1057"/>
      <c r="J71" s="1057"/>
      <c r="K71" s="1057"/>
      <c r="L71" s="1058"/>
      <c r="M71" s="1040"/>
    </row>
    <row r="72" spans="1:13" ht="12" customHeight="1">
      <c r="A72" s="1067" t="s">
        <v>495</v>
      </c>
      <c r="B72" s="1068"/>
      <c r="C72" s="1068"/>
      <c r="D72" s="1068"/>
      <c r="E72" s="1068"/>
      <c r="F72" s="1068"/>
      <c r="G72" s="1068"/>
      <c r="H72" s="1068"/>
      <c r="I72" s="1068"/>
      <c r="J72" s="1068"/>
      <c r="K72" s="1068"/>
      <c r="L72" s="1069"/>
      <c r="M72" s="1040"/>
    </row>
    <row r="73" spans="1:13" ht="12" customHeight="1">
      <c r="A73" s="1056" t="s">
        <v>434</v>
      </c>
      <c r="B73" s="1057"/>
      <c r="C73" s="1057"/>
      <c r="D73" s="1057"/>
      <c r="E73" s="1057"/>
      <c r="F73" s="1057"/>
      <c r="G73" s="1057"/>
      <c r="H73" s="1057"/>
      <c r="I73" s="1057"/>
      <c r="J73" s="1057"/>
      <c r="K73" s="1057"/>
      <c r="L73" s="1058"/>
      <c r="M73" s="1040"/>
    </row>
    <row r="74" spans="1:13" ht="12" customHeight="1">
      <c r="A74" s="1056" t="s">
        <v>496</v>
      </c>
      <c r="B74" s="1057"/>
      <c r="C74" s="1057"/>
      <c r="D74" s="1057"/>
      <c r="E74" s="1057"/>
      <c r="F74" s="1057"/>
      <c r="G74" s="1057"/>
      <c r="H74" s="1057"/>
      <c r="I74" s="1057"/>
      <c r="J74" s="1057"/>
      <c r="K74" s="1057"/>
      <c r="L74" s="1058"/>
      <c r="M74" s="1040"/>
    </row>
    <row r="75" spans="1:13" ht="12" customHeight="1">
      <c r="A75" s="1056" t="s">
        <v>435</v>
      </c>
      <c r="B75" s="1057"/>
      <c r="C75" s="1057"/>
      <c r="D75" s="1057"/>
      <c r="E75" s="1057"/>
      <c r="F75" s="1057"/>
      <c r="G75" s="1057"/>
      <c r="H75" s="1057"/>
      <c r="I75" s="1057"/>
      <c r="J75" s="1057"/>
      <c r="K75" s="1057"/>
      <c r="L75" s="1058"/>
      <c r="M75" s="1040"/>
    </row>
    <row r="76" spans="1:13" ht="24" customHeight="1">
      <c r="A76" s="1056" t="s">
        <v>273</v>
      </c>
      <c r="B76" s="1057"/>
      <c r="C76" s="1057"/>
      <c r="D76" s="1057"/>
      <c r="E76" s="1057"/>
      <c r="F76" s="1057"/>
      <c r="G76" s="1057"/>
      <c r="H76" s="1057"/>
      <c r="I76" s="1057"/>
      <c r="J76" s="1057"/>
      <c r="K76" s="1057"/>
      <c r="L76" s="1058"/>
      <c r="M76" s="1040"/>
    </row>
    <row r="77" spans="1:13" ht="12" customHeight="1">
      <c r="A77" s="1056" t="s">
        <v>274</v>
      </c>
      <c r="B77" s="1057"/>
      <c r="C77" s="1057"/>
      <c r="D77" s="1057"/>
      <c r="E77" s="1057"/>
      <c r="F77" s="1057"/>
      <c r="G77" s="1057"/>
      <c r="H77" s="1057"/>
      <c r="I77" s="1057"/>
      <c r="J77" s="1057"/>
      <c r="K77" s="1057"/>
      <c r="L77" s="1058"/>
      <c r="M77" s="1040"/>
    </row>
    <row r="78" spans="1:13" ht="24" customHeight="1">
      <c r="A78" s="1067" t="s">
        <v>415</v>
      </c>
      <c r="B78" s="1068"/>
      <c r="C78" s="1068"/>
      <c r="D78" s="1068"/>
      <c r="E78" s="1068"/>
      <c r="F78" s="1068"/>
      <c r="G78" s="1068"/>
      <c r="H78" s="1068"/>
      <c r="I78" s="1068"/>
      <c r="J78" s="1068"/>
      <c r="K78" s="1068"/>
      <c r="L78" s="1069"/>
      <c r="M78" s="1040"/>
    </row>
    <row r="79" spans="1:13" ht="24" customHeight="1">
      <c r="A79" s="1067" t="s">
        <v>416</v>
      </c>
      <c r="B79" s="1068"/>
      <c r="C79" s="1068"/>
      <c r="D79" s="1068"/>
      <c r="E79" s="1068"/>
      <c r="F79" s="1068"/>
      <c r="G79" s="1068"/>
      <c r="H79" s="1068"/>
      <c r="I79" s="1068"/>
      <c r="J79" s="1068"/>
      <c r="K79" s="1068"/>
      <c r="L79" s="1069"/>
      <c r="M79" s="1040"/>
    </row>
    <row r="80" spans="1:13" ht="12" customHeight="1">
      <c r="A80" s="1067" t="s">
        <v>275</v>
      </c>
      <c r="B80" s="1068"/>
      <c r="C80" s="1068"/>
      <c r="D80" s="1068"/>
      <c r="E80" s="1068"/>
      <c r="F80" s="1068"/>
      <c r="G80" s="1068"/>
      <c r="H80" s="1068"/>
      <c r="I80" s="1068"/>
      <c r="J80" s="1068"/>
      <c r="K80" s="1068"/>
      <c r="L80" s="1069"/>
      <c r="M80" s="1040"/>
    </row>
    <row r="81" spans="1:13" ht="12" customHeight="1">
      <c r="A81" s="913" t="s">
        <v>497</v>
      </c>
      <c r="B81" s="914"/>
      <c r="C81" s="914"/>
      <c r="D81" s="914"/>
      <c r="E81" s="914"/>
      <c r="F81" s="914"/>
      <c r="G81" s="914"/>
      <c r="H81" s="914"/>
      <c r="I81" s="914"/>
      <c r="J81" s="914"/>
      <c r="K81" s="914"/>
      <c r="L81" s="915"/>
      <c r="M81" s="1040"/>
    </row>
    <row r="82" spans="1:13" s="50" customFormat="1" ht="12" customHeight="1">
      <c r="A82" s="913" t="s">
        <v>418</v>
      </c>
      <c r="B82" s="914"/>
      <c r="C82" s="914"/>
      <c r="D82" s="914"/>
      <c r="E82" s="914"/>
      <c r="F82" s="914"/>
      <c r="G82" s="914"/>
      <c r="H82" s="914"/>
      <c r="I82" s="914"/>
      <c r="J82" s="914"/>
      <c r="K82" s="914"/>
      <c r="L82" s="915"/>
      <c r="M82" s="1040"/>
    </row>
    <row r="83" spans="1:13" ht="14">
      <c r="A83" s="1034" t="s">
        <v>89</v>
      </c>
      <c r="B83" s="1035"/>
      <c r="C83" s="1035"/>
      <c r="D83" s="1035"/>
      <c r="E83" s="1035"/>
      <c r="F83" s="1035"/>
      <c r="G83" s="1035"/>
      <c r="H83" s="1035"/>
      <c r="I83" s="1035"/>
      <c r="J83" s="1035"/>
      <c r="K83" s="1035"/>
      <c r="L83" s="1036"/>
      <c r="M83" s="1040"/>
    </row>
    <row r="84" spans="1:13" ht="9" customHeight="1">
      <c r="A84" s="741"/>
      <c r="B84" s="742"/>
      <c r="C84" s="742"/>
      <c r="D84" s="742"/>
      <c r="E84" s="742"/>
      <c r="F84" s="742"/>
      <c r="G84" s="742"/>
      <c r="H84" s="742"/>
      <c r="I84" s="742"/>
      <c r="J84" s="742"/>
      <c r="K84" s="742"/>
      <c r="L84" s="835"/>
      <c r="M84" s="1040"/>
    </row>
    <row r="85" spans="1:13" ht="6.75" customHeight="1" thickBot="1">
      <c r="A85" s="414"/>
      <c r="B85" s="415"/>
      <c r="C85" s="415"/>
      <c r="D85" s="415"/>
      <c r="E85" s="415"/>
      <c r="F85" s="415"/>
      <c r="G85" s="415"/>
      <c r="H85" s="415"/>
      <c r="I85" s="415"/>
      <c r="J85" s="415"/>
      <c r="K85" s="415"/>
      <c r="L85" s="415"/>
      <c r="M85" s="1040"/>
    </row>
    <row r="86" spans="1:13" ht="18">
      <c r="A86" s="726" t="s">
        <v>401</v>
      </c>
      <c r="B86" s="727"/>
      <c r="C86" s="727"/>
      <c r="D86" s="727"/>
      <c r="E86" s="727"/>
      <c r="F86" s="727"/>
      <c r="G86" s="727"/>
      <c r="H86" s="727"/>
      <c r="I86" s="727"/>
      <c r="J86" s="727"/>
      <c r="K86" s="727"/>
      <c r="L86" s="727"/>
      <c r="M86" s="1040"/>
    </row>
    <row r="87" spans="1:13" ht="18">
      <c r="A87" s="728" t="s">
        <v>0</v>
      </c>
      <c r="B87" s="728"/>
      <c r="C87" s="728"/>
      <c r="D87" s="728"/>
      <c r="E87" s="728"/>
      <c r="F87" s="728"/>
      <c r="G87" s="728"/>
      <c r="H87" s="728"/>
      <c r="I87" s="728"/>
      <c r="J87" s="728"/>
      <c r="K87" s="728"/>
      <c r="L87" s="728"/>
      <c r="M87" s="1040"/>
    </row>
    <row r="88" spans="1:13" ht="16" thickBot="1">
      <c r="A88" s="729" t="s">
        <v>90</v>
      </c>
      <c r="B88" s="730"/>
      <c r="C88" s="730"/>
      <c r="D88" s="730"/>
      <c r="E88" s="730"/>
      <c r="F88" s="730"/>
      <c r="G88" s="730"/>
      <c r="H88" s="730"/>
      <c r="I88" s="730"/>
      <c r="J88" s="730"/>
      <c r="K88" s="730"/>
      <c r="L88" s="730"/>
      <c r="M88" s="1041"/>
    </row>
  </sheetData>
  <sheetProtection algorithmName="SHA-512" hashValue="ek1npZVx4nimSIYtzZZ0Y/+xu0Kuxi2qR/fW6Q/UwWp6PmWRYXxm8RO/1QhN32VVGj/9gx0lH37S5fnWJN0ykA==" saltValue="IopV7cpbZa4ugU0+X4tq/A==" spinCount="100000" sheet="1" objects="1" scenarios="1"/>
  <mergeCells count="88">
    <mergeCell ref="A87:L87"/>
    <mergeCell ref="A88:L88"/>
    <mergeCell ref="J15:L15"/>
    <mergeCell ref="A81:L81"/>
    <mergeCell ref="A78:L78"/>
    <mergeCell ref="A79:L79"/>
    <mergeCell ref="A80:L80"/>
    <mergeCell ref="A82:L82"/>
    <mergeCell ref="A84:L84"/>
    <mergeCell ref="A86:L86"/>
    <mergeCell ref="A72:L72"/>
    <mergeCell ref="A73:L73"/>
    <mergeCell ref="A74:L74"/>
    <mergeCell ref="A75:L75"/>
    <mergeCell ref="A76:L76"/>
    <mergeCell ref="A77:L77"/>
    <mergeCell ref="A71:L71"/>
    <mergeCell ref="A59:L59"/>
    <mergeCell ref="A60:L60"/>
    <mergeCell ref="B61:I61"/>
    <mergeCell ref="B62:I62"/>
    <mergeCell ref="B63:I63"/>
    <mergeCell ref="A64:H64"/>
    <mergeCell ref="J64:K64"/>
    <mergeCell ref="A65:H66"/>
    <mergeCell ref="J65:K65"/>
    <mergeCell ref="J66:K66"/>
    <mergeCell ref="A69:K69"/>
    <mergeCell ref="A70:L70"/>
    <mergeCell ref="B58:I58"/>
    <mergeCell ref="B47:I47"/>
    <mergeCell ref="B48:K48"/>
    <mergeCell ref="B49:I49"/>
    <mergeCell ref="B50:I50"/>
    <mergeCell ref="B51:I51"/>
    <mergeCell ref="B52:I52"/>
    <mergeCell ref="B53:I53"/>
    <mergeCell ref="B54:I54"/>
    <mergeCell ref="B55:I55"/>
    <mergeCell ref="B56:I56"/>
    <mergeCell ref="B57:I57"/>
    <mergeCell ref="B46:I46"/>
    <mergeCell ref="I29:L29"/>
    <mergeCell ref="I30:L30"/>
    <mergeCell ref="I33:L33"/>
    <mergeCell ref="I34:L34"/>
    <mergeCell ref="A36:L36"/>
    <mergeCell ref="A37:L39"/>
    <mergeCell ref="A40:L40"/>
    <mergeCell ref="E41:I41"/>
    <mergeCell ref="A42:L42"/>
    <mergeCell ref="B44:K44"/>
    <mergeCell ref="B45:I45"/>
    <mergeCell ref="A22:L22"/>
    <mergeCell ref="A23:L23"/>
    <mergeCell ref="G25:G26"/>
    <mergeCell ref="H25:L26"/>
    <mergeCell ref="B27:C27"/>
    <mergeCell ref="H27:L27"/>
    <mergeCell ref="J12:L12"/>
    <mergeCell ref="B21:F21"/>
    <mergeCell ref="D13:H13"/>
    <mergeCell ref="J13:L13"/>
    <mergeCell ref="D14:H14"/>
    <mergeCell ref="J14:L14"/>
    <mergeCell ref="D15:H15"/>
    <mergeCell ref="A17:L17"/>
    <mergeCell ref="A18:J18"/>
    <mergeCell ref="K18:L18"/>
    <mergeCell ref="B19:I19"/>
    <mergeCell ref="G20:J20"/>
    <mergeCell ref="K20:L20"/>
    <mergeCell ref="A83:L83"/>
    <mergeCell ref="K2:M3"/>
    <mergeCell ref="D3:I4"/>
    <mergeCell ref="A5:M5"/>
    <mergeCell ref="H6:I6"/>
    <mergeCell ref="J6:L6"/>
    <mergeCell ref="M6:M88"/>
    <mergeCell ref="A7:L7"/>
    <mergeCell ref="D8:H8"/>
    <mergeCell ref="K8:L8"/>
    <mergeCell ref="D9:H9"/>
    <mergeCell ref="K9:L10"/>
    <mergeCell ref="D10:H10"/>
    <mergeCell ref="D11:H11"/>
    <mergeCell ref="J11:L11"/>
    <mergeCell ref="D12:H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0A52-549A-4369-9A76-923189D25986}">
  <sheetPr>
    <tabColor rgb="FF990033"/>
    <pageSetUpPr fitToPage="1"/>
  </sheetPr>
  <dimension ref="A1:O180"/>
  <sheetViews>
    <sheetView showGridLines="0" tabSelected="1" zoomScaleNormal="100" workbookViewId="0"/>
  </sheetViews>
  <sheetFormatPr baseColWidth="10" defaultColWidth="11.453125" defaultRowHeight="12.5"/>
  <cols>
    <col min="1" max="2" width="10.453125" style="8" customWidth="1"/>
    <col min="3" max="4" width="9.26953125" style="8" customWidth="1"/>
    <col min="5" max="5" width="13.26953125" style="8" customWidth="1"/>
    <col min="6" max="8" width="11.453125" style="8"/>
    <col min="9" max="9" width="11.453125" style="8" customWidth="1"/>
    <col min="10" max="10" width="11.453125" style="8"/>
    <col min="11" max="11" width="11.453125" style="8" customWidth="1"/>
    <col min="12" max="12" width="11.453125" style="8"/>
    <col min="13" max="13" width="14.26953125" style="8" customWidth="1"/>
    <col min="14" max="14" width="7.7265625" style="8" customWidth="1"/>
    <col min="15" max="16" width="11.453125" style="8" customWidth="1"/>
    <col min="17" max="16384" width="11.453125" style="8"/>
  </cols>
  <sheetData>
    <row r="1" spans="1:14" s="9" customFormat="1" ht="58" customHeight="1">
      <c r="A1" s="6"/>
      <c r="B1" s="6"/>
      <c r="C1" s="6"/>
      <c r="D1" s="6"/>
      <c r="E1" s="6"/>
      <c r="F1" s="6"/>
      <c r="G1" s="6"/>
      <c r="H1" s="6"/>
      <c r="I1" s="6"/>
      <c r="J1" s="6"/>
      <c r="K1" s="6"/>
      <c r="L1" s="6"/>
      <c r="M1" s="6"/>
      <c r="N1" s="6"/>
    </row>
    <row r="2" spans="1:14" s="204" customFormat="1" ht="15" customHeight="1">
      <c r="A2" s="206"/>
      <c r="B2" s="206"/>
      <c r="C2" s="206"/>
      <c r="D2" s="206"/>
      <c r="E2" s="206"/>
      <c r="F2" s="206"/>
      <c r="G2" s="206"/>
      <c r="H2" s="206"/>
      <c r="I2" s="206"/>
      <c r="J2" s="30"/>
      <c r="K2" s="30"/>
      <c r="L2" s="30"/>
      <c r="M2" s="30"/>
      <c r="N2" s="30"/>
    </row>
    <row r="3" spans="1:14" s="204" customFormat="1" ht="15" customHeight="1">
      <c r="A3" s="205"/>
      <c r="B3" s="205"/>
      <c r="C3" s="205"/>
      <c r="D3" s="205"/>
      <c r="E3" s="205"/>
      <c r="F3" s="580" t="s">
        <v>248</v>
      </c>
      <c r="G3" s="580"/>
      <c r="H3" s="580"/>
      <c r="I3" s="580"/>
      <c r="J3" s="580"/>
      <c r="K3" s="580"/>
      <c r="L3" s="30"/>
      <c r="M3" s="30"/>
      <c r="N3" s="30"/>
    </row>
    <row r="4" spans="1:14" ht="30" customHeight="1" thickBot="1">
      <c r="A4" s="203"/>
      <c r="B4" s="203"/>
      <c r="C4" s="203"/>
      <c r="D4" s="203"/>
      <c r="E4" s="203"/>
      <c r="F4" s="581" t="s">
        <v>247</v>
      </c>
      <c r="G4" s="581"/>
      <c r="H4" s="581"/>
      <c r="I4" s="581"/>
      <c r="J4" s="581"/>
      <c r="K4" s="581"/>
      <c r="L4" s="30"/>
      <c r="M4" s="30"/>
      <c r="N4" s="30"/>
    </row>
    <row r="5" spans="1:14" ht="36.75" customHeight="1" thickBot="1">
      <c r="A5" s="582" t="s">
        <v>441</v>
      </c>
      <c r="B5" s="583"/>
      <c r="C5" s="583"/>
      <c r="D5" s="583"/>
      <c r="E5" s="583"/>
      <c r="F5" s="583"/>
      <c r="G5" s="583"/>
      <c r="H5" s="583"/>
      <c r="I5" s="583"/>
      <c r="J5" s="583"/>
      <c r="K5" s="583"/>
      <c r="L5" s="583"/>
      <c r="M5" s="583"/>
      <c r="N5" s="584"/>
    </row>
    <row r="6" spans="1:14" ht="12.75" customHeight="1">
      <c r="A6" s="167" t="s">
        <v>40</v>
      </c>
      <c r="B6" s="32" t="str">
        <f>+'DATOS MAESTROS'!B3</f>
        <v>EXPO SEGURIDAD MEXICO Y EXPO SEGURIDAD INDUSTRIAL 2026</v>
      </c>
      <c r="C6" s="35"/>
      <c r="D6" s="16"/>
      <c r="E6" s="16"/>
      <c r="F6" s="16"/>
      <c r="G6" s="16"/>
      <c r="H6" s="17"/>
      <c r="I6" s="585" t="s">
        <v>39</v>
      </c>
      <c r="J6" s="586"/>
      <c r="K6" s="587" t="str">
        <f>+'DATOS MAESTROS'!B4</f>
        <v>Junio 2 - 4, 2026</v>
      </c>
      <c r="L6" s="588"/>
      <c r="M6" s="588"/>
      <c r="N6" s="589" t="s">
        <v>246</v>
      </c>
    </row>
    <row r="7" spans="1:14" ht="14.5" thickBot="1">
      <c r="A7" s="592" t="s">
        <v>38</v>
      </c>
      <c r="B7" s="571"/>
      <c r="C7" s="571"/>
      <c r="D7" s="593"/>
      <c r="E7" s="593"/>
      <c r="F7" s="593"/>
      <c r="G7" s="593"/>
      <c r="H7" s="593"/>
      <c r="I7" s="593"/>
      <c r="J7" s="593"/>
      <c r="K7" s="593"/>
      <c r="L7" s="593"/>
      <c r="M7" s="593"/>
      <c r="N7" s="590"/>
    </row>
    <row r="8" spans="1:14" ht="13" thickBot="1">
      <c r="A8" s="18" t="s">
        <v>37</v>
      </c>
      <c r="B8" s="202"/>
      <c r="C8" s="19"/>
      <c r="D8" s="19"/>
      <c r="E8" s="594"/>
      <c r="F8" s="594"/>
      <c r="G8" s="594"/>
      <c r="H8" s="594"/>
      <c r="I8" s="594"/>
      <c r="J8" s="20"/>
      <c r="K8" s="20"/>
      <c r="L8" s="595" t="s">
        <v>36</v>
      </c>
      <c r="M8" s="596"/>
      <c r="N8" s="590"/>
    </row>
    <row r="9" spans="1:14">
      <c r="A9" s="21" t="s">
        <v>35</v>
      </c>
      <c r="B9" s="33"/>
      <c r="C9" s="22"/>
      <c r="D9" s="22"/>
      <c r="E9" s="470"/>
      <c r="F9" s="470"/>
      <c r="G9" s="470"/>
      <c r="H9" s="470"/>
      <c r="I9" s="470"/>
      <c r="J9" s="20"/>
      <c r="K9" s="20"/>
      <c r="L9" s="601"/>
      <c r="M9" s="602"/>
      <c r="N9" s="590"/>
    </row>
    <row r="10" spans="1:14" ht="13" thickBot="1">
      <c r="A10" s="21" t="s">
        <v>34</v>
      </c>
      <c r="B10" s="33"/>
      <c r="C10" s="22"/>
      <c r="D10" s="22"/>
      <c r="E10" s="470"/>
      <c r="F10" s="470"/>
      <c r="G10" s="470"/>
      <c r="H10" s="470"/>
      <c r="I10" s="470"/>
      <c r="J10" s="20"/>
      <c r="K10" s="20"/>
      <c r="L10" s="603"/>
      <c r="M10" s="604"/>
      <c r="N10" s="590"/>
    </row>
    <row r="11" spans="1:14">
      <c r="A11" s="21" t="s">
        <v>33</v>
      </c>
      <c r="B11" s="33"/>
      <c r="C11" s="22"/>
      <c r="D11" s="22"/>
      <c r="E11" s="470"/>
      <c r="F11" s="470"/>
      <c r="G11" s="470"/>
      <c r="H11" s="470"/>
      <c r="I11" s="470"/>
      <c r="J11" s="23" t="s">
        <v>32</v>
      </c>
      <c r="K11" s="494"/>
      <c r="L11" s="494"/>
      <c r="M11" s="494"/>
      <c r="N11" s="590"/>
    </row>
    <row r="12" spans="1:14">
      <c r="A12" s="21" t="s">
        <v>31</v>
      </c>
      <c r="B12" s="33"/>
      <c r="C12" s="22"/>
      <c r="D12" s="22"/>
      <c r="E12" s="470"/>
      <c r="F12" s="470"/>
      <c r="G12" s="470"/>
      <c r="H12" s="470"/>
      <c r="I12" s="470"/>
      <c r="J12" s="23" t="s">
        <v>30</v>
      </c>
      <c r="K12" s="494"/>
      <c r="L12" s="494"/>
      <c r="M12" s="494"/>
      <c r="N12" s="590"/>
    </row>
    <row r="13" spans="1:14">
      <c r="A13" s="21" t="s">
        <v>29</v>
      </c>
      <c r="B13" s="33"/>
      <c r="C13" s="22"/>
      <c r="D13" s="22"/>
      <c r="E13" s="470"/>
      <c r="F13" s="470"/>
      <c r="G13" s="470"/>
      <c r="H13" s="470"/>
      <c r="I13" s="470"/>
      <c r="J13" s="23" t="s">
        <v>28</v>
      </c>
      <c r="K13" s="494"/>
      <c r="L13" s="494"/>
      <c r="M13" s="494"/>
      <c r="N13" s="590"/>
    </row>
    <row r="14" spans="1:14">
      <c r="A14" s="21" t="s">
        <v>27</v>
      </c>
      <c r="B14" s="33"/>
      <c r="C14" s="22"/>
      <c r="D14" s="22"/>
      <c r="E14" s="569"/>
      <c r="F14" s="569"/>
      <c r="G14" s="569"/>
      <c r="H14" s="569"/>
      <c r="I14" s="569"/>
      <c r="J14" s="23" t="s">
        <v>26</v>
      </c>
      <c r="K14" s="494"/>
      <c r="L14" s="494"/>
      <c r="M14" s="494"/>
      <c r="N14" s="590"/>
    </row>
    <row r="15" spans="1:14">
      <c r="A15" s="33" t="s">
        <v>25</v>
      </c>
      <c r="B15" s="33"/>
      <c r="C15" s="22"/>
      <c r="D15" s="22"/>
      <c r="E15" s="470"/>
      <c r="F15" s="470"/>
      <c r="G15" s="470"/>
      <c r="H15" s="470"/>
      <c r="I15" s="470"/>
      <c r="J15" s="439" t="s">
        <v>91</v>
      </c>
      <c r="K15" s="494"/>
      <c r="L15" s="494"/>
      <c r="M15" s="494"/>
      <c r="N15" s="590"/>
    </row>
    <row r="16" spans="1:14">
      <c r="A16" s="22"/>
      <c r="B16" s="22"/>
      <c r="C16" s="22"/>
      <c r="D16" s="22"/>
      <c r="E16" s="20"/>
      <c r="F16" s="20"/>
      <c r="G16" s="20"/>
      <c r="H16" s="20"/>
      <c r="I16" s="20"/>
      <c r="J16" s="22"/>
      <c r="K16" s="22"/>
      <c r="L16" s="22"/>
      <c r="M16" s="20"/>
      <c r="N16" s="590"/>
    </row>
    <row r="17" spans="1:14" ht="15" customHeight="1">
      <c r="A17" s="570" t="s">
        <v>24</v>
      </c>
      <c r="B17" s="571"/>
      <c r="C17" s="571"/>
      <c r="D17" s="571"/>
      <c r="E17" s="571"/>
      <c r="F17" s="571"/>
      <c r="G17" s="571"/>
      <c r="H17" s="571"/>
      <c r="I17" s="571"/>
      <c r="J17" s="571"/>
      <c r="K17" s="571"/>
      <c r="L17" s="571"/>
      <c r="M17" s="571"/>
      <c r="N17" s="590"/>
    </row>
    <row r="18" spans="1:14" ht="17.25" customHeight="1">
      <c r="A18" s="467" t="s">
        <v>88</v>
      </c>
      <c r="B18" s="468"/>
      <c r="C18" s="468"/>
      <c r="D18" s="468"/>
      <c r="E18" s="468"/>
      <c r="F18" s="468"/>
      <c r="G18" s="468"/>
      <c r="H18" s="468"/>
      <c r="I18" s="468"/>
      <c r="J18" s="468"/>
      <c r="K18" s="468"/>
      <c r="L18" s="468"/>
      <c r="M18" s="468"/>
      <c r="N18" s="590"/>
    </row>
    <row r="19" spans="1:14" ht="12.75" customHeight="1">
      <c r="A19" s="438" t="s">
        <v>23</v>
      </c>
      <c r="B19" s="38"/>
      <c r="C19" s="568" t="s">
        <v>22</v>
      </c>
      <c r="D19" s="568"/>
      <c r="E19" s="568"/>
      <c r="F19" s="568"/>
      <c r="G19" s="568"/>
      <c r="H19" s="568" t="s">
        <v>245</v>
      </c>
      <c r="I19" s="568"/>
      <c r="J19" s="568"/>
      <c r="K19" s="568"/>
      <c r="L19" s="568"/>
      <c r="M19" s="568"/>
      <c r="N19" s="590"/>
    </row>
    <row r="20" spans="1:14">
      <c r="A20" s="438"/>
      <c r="B20" s="22"/>
      <c r="C20" s="35" t="s">
        <v>21</v>
      </c>
      <c r="D20" s="20"/>
      <c r="E20" s="454">
        <f>+'DATOS MAESTROS'!B7</f>
        <v>1010071155</v>
      </c>
      <c r="F20" s="20"/>
      <c r="G20" s="31"/>
      <c r="H20" s="35" t="s">
        <v>50</v>
      </c>
      <c r="I20" s="20" t="s">
        <v>249</v>
      </c>
      <c r="J20" s="35"/>
      <c r="K20" s="35"/>
      <c r="L20" s="573"/>
      <c r="M20" s="574"/>
      <c r="N20" s="590"/>
    </row>
    <row r="21" spans="1:14">
      <c r="A21" s="438" t="s">
        <v>402</v>
      </c>
      <c r="B21" s="38"/>
      <c r="C21" s="575" t="s">
        <v>19</v>
      </c>
      <c r="D21" s="575"/>
      <c r="E21" s="498"/>
      <c r="F21" s="498"/>
      <c r="G21" s="498"/>
      <c r="H21" s="35" t="s">
        <v>93</v>
      </c>
      <c r="I21" s="20"/>
      <c r="J21" s="20"/>
      <c r="K21" s="576">
        <f>+'DATOS MAESTROS'!B6</f>
        <v>46166</v>
      </c>
      <c r="L21" s="576"/>
      <c r="M21" s="577"/>
      <c r="N21" s="590"/>
    </row>
    <row r="22" spans="1:14">
      <c r="A22" s="29"/>
      <c r="B22" s="38"/>
      <c r="C22" s="34"/>
      <c r="D22" s="34"/>
      <c r="E22" s="30"/>
      <c r="F22" s="30"/>
      <c r="G22" s="30"/>
      <c r="H22" s="20"/>
      <c r="I22" s="20"/>
      <c r="J22" s="20"/>
      <c r="K22" s="36"/>
      <c r="L22" s="36"/>
      <c r="M22" s="20"/>
      <c r="N22" s="590"/>
    </row>
    <row r="23" spans="1:14" ht="14">
      <c r="A23" s="570" t="s">
        <v>18</v>
      </c>
      <c r="B23" s="571"/>
      <c r="C23" s="571"/>
      <c r="D23" s="571"/>
      <c r="E23" s="571"/>
      <c r="F23" s="571"/>
      <c r="G23" s="571"/>
      <c r="H23" s="571"/>
      <c r="I23" s="571"/>
      <c r="J23" s="571"/>
      <c r="K23" s="571"/>
      <c r="L23" s="571"/>
      <c r="M23" s="571"/>
      <c r="N23" s="590"/>
    </row>
    <row r="24" spans="1:14" ht="13">
      <c r="A24" s="556" t="s">
        <v>17</v>
      </c>
      <c r="B24" s="557"/>
      <c r="C24" s="557"/>
      <c r="D24" s="557"/>
      <c r="E24" s="557"/>
      <c r="F24" s="557"/>
      <c r="G24" s="557"/>
      <c r="H24" s="557"/>
      <c r="I24" s="557"/>
      <c r="J24" s="557"/>
      <c r="K24" s="557"/>
      <c r="L24" s="557"/>
      <c r="M24" s="557"/>
      <c r="N24" s="590"/>
    </row>
    <row r="25" spans="1:14" ht="13" thickBot="1">
      <c r="A25" s="29" t="s">
        <v>16</v>
      </c>
      <c r="B25" s="38"/>
      <c r="C25" s="20" t="s">
        <v>49</v>
      </c>
      <c r="D25" s="20"/>
      <c r="E25" s="20"/>
      <c r="F25" s="20"/>
      <c r="G25" s="20"/>
      <c r="H25" s="20"/>
      <c r="I25" s="33"/>
      <c r="J25" s="33"/>
      <c r="K25" s="20"/>
      <c r="L25" s="20"/>
      <c r="M25" s="20"/>
      <c r="N25" s="590"/>
    </row>
    <row r="26" spans="1:14">
      <c r="A26" s="37"/>
      <c r="B26" s="200"/>
      <c r="C26" s="38"/>
      <c r="D26" s="38"/>
      <c r="E26" s="39"/>
      <c r="F26" s="39"/>
      <c r="G26" s="22"/>
      <c r="H26" s="558" t="s">
        <v>15</v>
      </c>
      <c r="I26" s="559"/>
      <c r="J26" s="560"/>
      <c r="K26" s="560"/>
      <c r="L26" s="560"/>
      <c r="M26" s="560"/>
      <c r="N26" s="590"/>
    </row>
    <row r="27" spans="1:14" ht="13" thickBot="1">
      <c r="A27" s="27"/>
      <c r="B27" s="22"/>
      <c r="C27" s="22"/>
      <c r="D27" s="22"/>
      <c r="E27" s="20"/>
      <c r="F27" s="20"/>
      <c r="G27" s="20"/>
      <c r="H27" s="558"/>
      <c r="I27" s="561"/>
      <c r="J27" s="562"/>
      <c r="K27" s="562"/>
      <c r="L27" s="562"/>
      <c r="M27" s="562"/>
      <c r="N27" s="590"/>
    </row>
    <row r="28" spans="1:14" ht="12.75" customHeight="1">
      <c r="A28" s="27"/>
      <c r="B28" s="22"/>
      <c r="C28" s="563" t="s">
        <v>14</v>
      </c>
      <c r="D28" s="563"/>
      <c r="E28" s="20"/>
      <c r="F28" s="20"/>
      <c r="G28" s="20"/>
      <c r="H28" s="20"/>
      <c r="I28" s="564" t="s">
        <v>13</v>
      </c>
      <c r="J28" s="564"/>
      <c r="K28" s="564"/>
      <c r="L28" s="564"/>
      <c r="M28" s="564"/>
      <c r="N28" s="590"/>
    </row>
    <row r="29" spans="1:14" ht="12.75" customHeight="1" thickBot="1">
      <c r="A29" s="27"/>
      <c r="B29" s="22"/>
      <c r="C29" s="42" t="s">
        <v>12</v>
      </c>
      <c r="D29" s="43"/>
      <c r="F29" s="44" t="s">
        <v>11</v>
      </c>
      <c r="G29" s="45"/>
      <c r="H29" s="20"/>
      <c r="I29" s="41"/>
      <c r="J29" s="41"/>
      <c r="K29" s="41"/>
      <c r="L29" s="41"/>
      <c r="M29" s="41"/>
      <c r="N29" s="590"/>
    </row>
    <row r="30" spans="1:14">
      <c r="A30" s="46"/>
      <c r="C30" s="44" t="s">
        <v>10</v>
      </c>
      <c r="D30" s="43"/>
      <c r="F30" s="44"/>
      <c r="G30" s="44"/>
      <c r="H30" s="33"/>
      <c r="I30" s="33"/>
      <c r="J30" s="572"/>
      <c r="K30" s="572"/>
      <c r="L30" s="572"/>
      <c r="M30" s="572"/>
      <c r="N30" s="590"/>
    </row>
    <row r="31" spans="1:14" ht="13" thickBot="1">
      <c r="A31" s="46"/>
      <c r="C31" s="47" t="s">
        <v>9</v>
      </c>
      <c r="D31" s="43"/>
      <c r="F31" s="44" t="s">
        <v>8</v>
      </c>
      <c r="G31" s="45"/>
      <c r="H31" s="20"/>
      <c r="I31" s="20"/>
      <c r="J31" s="541" t="s">
        <v>7</v>
      </c>
      <c r="K31" s="541"/>
      <c r="L31" s="541"/>
      <c r="M31" s="541"/>
      <c r="N31" s="590"/>
    </row>
    <row r="32" spans="1:14">
      <c r="A32" s="46"/>
      <c r="H32" s="20"/>
      <c r="I32" s="20"/>
      <c r="J32" s="48"/>
      <c r="K32" s="48"/>
      <c r="L32" s="48"/>
      <c r="M32" s="48"/>
      <c r="N32" s="590"/>
    </row>
    <row r="33" spans="1:15">
      <c r="A33" s="46"/>
      <c r="C33" s="44"/>
      <c r="D33" s="22"/>
      <c r="F33" s="44"/>
      <c r="G33" s="44"/>
      <c r="H33" s="20"/>
      <c r="I33" s="20"/>
      <c r="J33" s="48"/>
      <c r="K33" s="48"/>
      <c r="L33" s="48"/>
      <c r="M33" s="48"/>
      <c r="N33" s="590"/>
    </row>
    <row r="34" spans="1:15">
      <c r="A34" s="46"/>
      <c r="D34" s="22"/>
      <c r="H34" s="33"/>
      <c r="I34" s="33"/>
      <c r="J34" s="597"/>
      <c r="K34" s="597"/>
      <c r="L34" s="597"/>
      <c r="M34" s="597"/>
      <c r="N34" s="590"/>
    </row>
    <row r="35" spans="1:15">
      <c r="A35" s="49"/>
      <c r="B35" s="44"/>
      <c r="C35" s="22"/>
      <c r="D35" s="22"/>
      <c r="E35" s="50"/>
      <c r="F35" s="50"/>
      <c r="G35" s="50"/>
      <c r="H35" s="50"/>
      <c r="I35" s="50"/>
      <c r="J35" s="598" t="s">
        <v>6</v>
      </c>
      <c r="K35" s="541"/>
      <c r="L35" s="541"/>
      <c r="M35" s="541"/>
      <c r="N35" s="590"/>
    </row>
    <row r="36" spans="1:15">
      <c r="A36" s="51" t="s">
        <v>5</v>
      </c>
      <c r="B36" s="199"/>
      <c r="C36" s="52"/>
      <c r="D36" s="52"/>
      <c r="E36" s="53"/>
      <c r="F36" s="53"/>
      <c r="G36" s="53"/>
      <c r="H36" s="53"/>
      <c r="I36" s="53"/>
      <c r="J36" s="53"/>
      <c r="K36" s="53"/>
      <c r="L36" s="53"/>
      <c r="M36" s="53"/>
      <c r="N36" s="590"/>
    </row>
    <row r="37" spans="1:15" ht="14">
      <c r="A37" s="599" t="s">
        <v>4</v>
      </c>
      <c r="B37" s="600"/>
      <c r="C37" s="600"/>
      <c r="D37" s="600"/>
      <c r="E37" s="600"/>
      <c r="F37" s="600"/>
      <c r="G37" s="600"/>
      <c r="H37" s="600"/>
      <c r="I37" s="600"/>
      <c r="J37" s="600"/>
      <c r="K37" s="600"/>
      <c r="L37" s="600"/>
      <c r="M37" s="600"/>
      <c r="N37" s="590"/>
    </row>
    <row r="38" spans="1:15" ht="20.25" customHeight="1">
      <c r="A38" s="578" t="s">
        <v>466</v>
      </c>
      <c r="B38" s="579"/>
      <c r="C38" s="579"/>
      <c r="D38" s="579"/>
      <c r="E38" s="579"/>
      <c r="F38" s="579"/>
      <c r="G38" s="579"/>
      <c r="H38" s="579"/>
      <c r="I38" s="579"/>
      <c r="J38" s="579"/>
      <c r="K38" s="579"/>
      <c r="L38" s="579"/>
      <c r="M38" s="579"/>
      <c r="N38" s="590"/>
    </row>
    <row r="39" spans="1:15" ht="30" customHeight="1">
      <c r="A39" s="578"/>
      <c r="B39" s="579"/>
      <c r="C39" s="579"/>
      <c r="D39" s="579"/>
      <c r="E39" s="579"/>
      <c r="F39" s="579"/>
      <c r="G39" s="579"/>
      <c r="H39" s="579"/>
      <c r="I39" s="579"/>
      <c r="J39" s="579"/>
      <c r="K39" s="579"/>
      <c r="L39" s="579"/>
      <c r="M39" s="579"/>
      <c r="N39" s="590"/>
    </row>
    <row r="40" spans="1:15" ht="17.25" customHeight="1">
      <c r="A40" s="578"/>
      <c r="B40" s="579"/>
      <c r="C40" s="579"/>
      <c r="D40" s="579"/>
      <c r="E40" s="579"/>
      <c r="F40" s="579"/>
      <c r="G40" s="579"/>
      <c r="H40" s="579"/>
      <c r="I40" s="579"/>
      <c r="J40" s="579"/>
      <c r="K40" s="579"/>
      <c r="L40" s="579"/>
      <c r="M40" s="579"/>
      <c r="N40" s="590"/>
    </row>
    <row r="41" spans="1:15">
      <c r="A41" s="198"/>
      <c r="B41" s="52"/>
      <c r="C41" s="52"/>
      <c r="D41" s="52"/>
      <c r="E41" s="53"/>
      <c r="F41" s="53"/>
      <c r="G41" s="53"/>
      <c r="H41" s="53"/>
      <c r="I41" s="53"/>
      <c r="J41" s="53"/>
      <c r="K41" s="53"/>
      <c r="L41" s="53"/>
      <c r="M41" s="53"/>
      <c r="N41" s="590"/>
    </row>
    <row r="42" spans="1:15" ht="18">
      <c r="A42" s="565" t="s">
        <v>244</v>
      </c>
      <c r="B42" s="566"/>
      <c r="C42" s="566"/>
      <c r="D42" s="566"/>
      <c r="E42" s="567"/>
      <c r="F42" s="567"/>
      <c r="G42" s="567"/>
      <c r="H42" s="567"/>
      <c r="I42" s="567"/>
      <c r="J42" s="567"/>
      <c r="K42" s="567"/>
      <c r="L42" s="567"/>
      <c r="M42" s="567"/>
      <c r="N42" s="590"/>
    </row>
    <row r="43" spans="1:15" ht="30" customHeight="1">
      <c r="A43" s="551" t="s">
        <v>243</v>
      </c>
      <c r="B43" s="552"/>
      <c r="C43" s="552"/>
      <c r="D43" s="552"/>
      <c r="E43" s="552"/>
      <c r="F43" s="553"/>
      <c r="G43" s="553"/>
      <c r="H43" s="553"/>
      <c r="I43" s="553"/>
      <c r="J43" s="553"/>
      <c r="K43" s="553"/>
      <c r="L43" s="553"/>
      <c r="M43" s="553"/>
      <c r="N43" s="590"/>
    </row>
    <row r="44" spans="1:15" ht="21.75" customHeight="1">
      <c r="A44" s="554" t="s">
        <v>138</v>
      </c>
      <c r="B44" s="531"/>
      <c r="C44" s="531"/>
      <c r="D44" s="531"/>
      <c r="E44" s="555"/>
      <c r="F44" s="531" t="s">
        <v>242</v>
      </c>
      <c r="G44" s="531"/>
      <c r="H44" s="531"/>
      <c r="I44" s="531"/>
      <c r="J44" s="531"/>
      <c r="K44" s="531"/>
      <c r="L44" s="531"/>
      <c r="M44" s="531"/>
      <c r="N44" s="590"/>
    </row>
    <row r="45" spans="1:15" ht="34.5">
      <c r="A45" s="152" t="str">
        <f>+'DATOS MAESTROS'!$B$8</f>
        <v>N/A</v>
      </c>
      <c r="B45" s="151" t="str">
        <f>+'DATOS MAESTROS'!$B$9</f>
        <v>N/A</v>
      </c>
      <c r="C45" s="150">
        <f>+'DATOS MAESTROS'!$B$10</f>
        <v>45810</v>
      </c>
      <c r="D45" s="150">
        <f>+'DATOS MAESTROS'!$B$11</f>
        <v>45811</v>
      </c>
      <c r="E45" s="150">
        <f>+'DATOS MAESTROS'!$B$12</f>
        <v>45812</v>
      </c>
      <c r="F45" s="149" t="s">
        <v>56</v>
      </c>
      <c r="G45" s="539" t="s">
        <v>136</v>
      </c>
      <c r="H45" s="540"/>
      <c r="I45" s="541"/>
      <c r="J45" s="542"/>
      <c r="K45" s="197" t="s">
        <v>241</v>
      </c>
      <c r="L45" s="148" t="s">
        <v>135</v>
      </c>
      <c r="M45" s="147" t="s">
        <v>134</v>
      </c>
      <c r="N45" s="590"/>
    </row>
    <row r="46" spans="1:15" ht="30.75" customHeight="1">
      <c r="A46" s="144"/>
      <c r="B46" s="143"/>
      <c r="C46" s="146"/>
      <c r="D46" s="146"/>
      <c r="E46" s="146"/>
      <c r="F46" s="142">
        <f t="shared" ref="F46:F56" si="0">SUM(A46:E46)</f>
        <v>0</v>
      </c>
      <c r="G46" s="505" t="s">
        <v>240</v>
      </c>
      <c r="H46" s="506"/>
      <c r="I46" s="506"/>
      <c r="J46" s="535"/>
      <c r="K46" s="166" t="s">
        <v>239</v>
      </c>
      <c r="L46" s="145">
        <v>1065</v>
      </c>
      <c r="M46" s="141">
        <f t="shared" ref="M46:M56" si="1">+L46*F46</f>
        <v>0</v>
      </c>
      <c r="N46" s="590"/>
      <c r="O46" s="130"/>
    </row>
    <row r="47" spans="1:15" ht="31.5" customHeight="1">
      <c r="A47" s="144"/>
      <c r="B47" s="143"/>
      <c r="C47" s="146"/>
      <c r="D47" s="146"/>
      <c r="E47" s="146"/>
      <c r="F47" s="142">
        <f t="shared" si="0"/>
        <v>0</v>
      </c>
      <c r="G47" s="505" t="s">
        <v>238</v>
      </c>
      <c r="H47" s="506"/>
      <c r="I47" s="506"/>
      <c r="J47" s="535"/>
      <c r="K47" s="172" t="s">
        <v>202</v>
      </c>
      <c r="L47" s="145">
        <v>1065</v>
      </c>
      <c r="M47" s="141">
        <f t="shared" si="1"/>
        <v>0</v>
      </c>
      <c r="N47" s="590"/>
      <c r="O47" s="130"/>
    </row>
    <row r="48" spans="1:15" ht="12.75" customHeight="1">
      <c r="A48" s="144"/>
      <c r="B48" s="143"/>
      <c r="C48" s="146"/>
      <c r="D48" s="146"/>
      <c r="E48" s="146"/>
      <c r="F48" s="142">
        <f t="shared" si="0"/>
        <v>0</v>
      </c>
      <c r="G48" s="505" t="s">
        <v>237</v>
      </c>
      <c r="H48" s="506"/>
      <c r="I48" s="506"/>
      <c r="J48" s="535"/>
      <c r="K48" s="172" t="s">
        <v>202</v>
      </c>
      <c r="L48" s="145">
        <v>920</v>
      </c>
      <c r="M48" s="141">
        <f t="shared" si="1"/>
        <v>0</v>
      </c>
      <c r="N48" s="590"/>
      <c r="O48" s="130"/>
    </row>
    <row r="49" spans="1:15" ht="12.75" customHeight="1">
      <c r="A49" s="144"/>
      <c r="B49" s="143"/>
      <c r="C49" s="146"/>
      <c r="D49" s="146"/>
      <c r="E49" s="146"/>
      <c r="F49" s="142">
        <f t="shared" si="0"/>
        <v>0</v>
      </c>
      <c r="G49" s="505" t="s">
        <v>236</v>
      </c>
      <c r="H49" s="506"/>
      <c r="I49" s="506"/>
      <c r="J49" s="535"/>
      <c r="K49" s="172" t="s">
        <v>235</v>
      </c>
      <c r="L49" s="145">
        <v>1005</v>
      </c>
      <c r="M49" s="141">
        <f t="shared" si="1"/>
        <v>0</v>
      </c>
      <c r="N49" s="590"/>
      <c r="O49" s="130"/>
    </row>
    <row r="50" spans="1:15" ht="12.75" customHeight="1">
      <c r="A50" s="144"/>
      <c r="B50" s="143"/>
      <c r="C50" s="146"/>
      <c r="D50" s="146"/>
      <c r="E50" s="146"/>
      <c r="F50" s="142">
        <f t="shared" si="0"/>
        <v>0</v>
      </c>
      <c r="G50" s="505" t="s">
        <v>234</v>
      </c>
      <c r="H50" s="506"/>
      <c r="I50" s="506"/>
      <c r="J50" s="507"/>
      <c r="K50" s="172" t="s">
        <v>233</v>
      </c>
      <c r="L50" s="145">
        <v>885</v>
      </c>
      <c r="M50" s="141">
        <f t="shared" si="1"/>
        <v>0</v>
      </c>
      <c r="N50" s="590"/>
      <c r="O50" s="130"/>
    </row>
    <row r="51" spans="1:15" ht="12.75" customHeight="1">
      <c r="A51" s="144"/>
      <c r="B51" s="143"/>
      <c r="C51" s="146"/>
      <c r="D51" s="146"/>
      <c r="E51" s="146"/>
      <c r="F51" s="142">
        <f t="shared" si="0"/>
        <v>0</v>
      </c>
      <c r="G51" s="505" t="s">
        <v>230</v>
      </c>
      <c r="H51" s="506"/>
      <c r="I51" s="506"/>
      <c r="J51" s="507"/>
      <c r="K51" s="172" t="s">
        <v>232</v>
      </c>
      <c r="L51" s="145">
        <v>850</v>
      </c>
      <c r="M51" s="141">
        <f t="shared" si="1"/>
        <v>0</v>
      </c>
      <c r="N51" s="590"/>
      <c r="O51" s="130"/>
    </row>
    <row r="52" spans="1:15" ht="12.75" customHeight="1">
      <c r="A52" s="144"/>
      <c r="B52" s="143"/>
      <c r="C52" s="146"/>
      <c r="D52" s="146"/>
      <c r="E52" s="146"/>
      <c r="F52" s="142">
        <f t="shared" si="0"/>
        <v>0</v>
      </c>
      <c r="G52" s="505" t="s">
        <v>230</v>
      </c>
      <c r="H52" s="506"/>
      <c r="I52" s="506"/>
      <c r="J52" s="507"/>
      <c r="K52" s="172" t="s">
        <v>231</v>
      </c>
      <c r="L52" s="145">
        <v>2670</v>
      </c>
      <c r="M52" s="141">
        <f t="shared" si="1"/>
        <v>0</v>
      </c>
      <c r="N52" s="590"/>
      <c r="O52" s="130"/>
    </row>
    <row r="53" spans="1:15" ht="12.75" customHeight="1">
      <c r="A53" s="144"/>
      <c r="B53" s="143"/>
      <c r="C53" s="146"/>
      <c r="D53" s="146"/>
      <c r="E53" s="146"/>
      <c r="F53" s="142">
        <f t="shared" si="0"/>
        <v>0</v>
      </c>
      <c r="G53" s="505" t="s">
        <v>230</v>
      </c>
      <c r="H53" s="506"/>
      <c r="I53" s="506"/>
      <c r="J53" s="507"/>
      <c r="K53" s="172" t="s">
        <v>229</v>
      </c>
      <c r="L53" s="145">
        <v>4470</v>
      </c>
      <c r="M53" s="141">
        <f t="shared" si="1"/>
        <v>0</v>
      </c>
      <c r="N53" s="590"/>
      <c r="O53" s="130"/>
    </row>
    <row r="54" spans="1:15" ht="12.75" customHeight="1">
      <c r="A54" s="144"/>
      <c r="B54" s="143"/>
      <c r="C54" s="146"/>
      <c r="D54" s="146"/>
      <c r="E54" s="146"/>
      <c r="F54" s="142">
        <f t="shared" si="0"/>
        <v>0</v>
      </c>
      <c r="G54" s="505" t="s">
        <v>228</v>
      </c>
      <c r="H54" s="506"/>
      <c r="I54" s="506"/>
      <c r="J54" s="507"/>
      <c r="K54" s="172" t="s">
        <v>227</v>
      </c>
      <c r="L54" s="145">
        <v>1795</v>
      </c>
      <c r="M54" s="141">
        <f t="shared" si="1"/>
        <v>0</v>
      </c>
      <c r="N54" s="590"/>
      <c r="O54" s="130"/>
    </row>
    <row r="55" spans="1:15" ht="12.75" customHeight="1">
      <c r="A55" s="144"/>
      <c r="B55" s="143"/>
      <c r="C55" s="146"/>
      <c r="D55" s="146"/>
      <c r="E55" s="146"/>
      <c r="F55" s="142">
        <f t="shared" si="0"/>
        <v>0</v>
      </c>
      <c r="G55" s="505" t="s">
        <v>226</v>
      </c>
      <c r="H55" s="506"/>
      <c r="I55" s="506"/>
      <c r="J55" s="507"/>
      <c r="K55" s="172" t="s">
        <v>225</v>
      </c>
      <c r="L55" s="145">
        <v>2025</v>
      </c>
      <c r="M55" s="141">
        <f t="shared" si="1"/>
        <v>0</v>
      </c>
      <c r="N55" s="590"/>
      <c r="O55" s="130"/>
    </row>
    <row r="56" spans="1:15" ht="12.75" customHeight="1">
      <c r="A56" s="144"/>
      <c r="B56" s="143"/>
      <c r="C56" s="146"/>
      <c r="D56" s="146"/>
      <c r="E56" s="146"/>
      <c r="F56" s="142">
        <f t="shared" si="0"/>
        <v>0</v>
      </c>
      <c r="G56" s="505" t="s">
        <v>224</v>
      </c>
      <c r="H56" s="506"/>
      <c r="I56" s="506"/>
      <c r="J56" s="507"/>
      <c r="K56" s="172" t="s">
        <v>223</v>
      </c>
      <c r="L56" s="145">
        <v>1100</v>
      </c>
      <c r="M56" s="141">
        <f t="shared" si="1"/>
        <v>0</v>
      </c>
      <c r="N56" s="590"/>
      <c r="O56" s="130"/>
    </row>
    <row r="57" spans="1:15" ht="12.75" customHeight="1">
      <c r="A57" s="185"/>
      <c r="B57" s="177"/>
      <c r="C57" s="196"/>
      <c r="D57" s="196"/>
      <c r="E57" s="184"/>
      <c r="F57" s="183"/>
      <c r="G57" s="195"/>
      <c r="H57" s="195"/>
      <c r="I57" s="195"/>
      <c r="J57" s="195"/>
      <c r="K57" s="194"/>
      <c r="L57" s="180" t="s">
        <v>55</v>
      </c>
      <c r="M57" s="179">
        <f>SUM(M46:M56)</f>
        <v>0</v>
      </c>
      <c r="N57" s="590"/>
      <c r="O57" s="130"/>
    </row>
    <row r="58" spans="1:15" ht="18" customHeight="1">
      <c r="A58" s="508" t="s">
        <v>138</v>
      </c>
      <c r="B58" s="509"/>
      <c r="C58" s="509"/>
      <c r="D58" s="509"/>
      <c r="E58" s="510"/>
      <c r="F58" s="547" t="s">
        <v>222</v>
      </c>
      <c r="G58" s="531"/>
      <c r="H58" s="531"/>
      <c r="I58" s="531"/>
      <c r="J58" s="531"/>
      <c r="K58" s="531"/>
      <c r="L58" s="531"/>
      <c r="M58" s="193"/>
      <c r="N58" s="590"/>
    </row>
    <row r="59" spans="1:15" ht="34.5">
      <c r="A59" s="152" t="str">
        <f>+'DATOS MAESTROS'!$B$8</f>
        <v>N/A</v>
      </c>
      <c r="B59" s="151" t="str">
        <f>+'DATOS MAESTROS'!$B$9</f>
        <v>N/A</v>
      </c>
      <c r="C59" s="150">
        <f>+'DATOS MAESTROS'!$B$10</f>
        <v>45810</v>
      </c>
      <c r="D59" s="150">
        <f>+'DATOS MAESTROS'!$B$11</f>
        <v>45811</v>
      </c>
      <c r="E59" s="150">
        <f>+'DATOS MAESTROS'!$B$12</f>
        <v>45812</v>
      </c>
      <c r="F59" s="149" t="s">
        <v>56</v>
      </c>
      <c r="G59" s="532" t="s">
        <v>136</v>
      </c>
      <c r="H59" s="533"/>
      <c r="I59" s="533"/>
      <c r="J59" s="533"/>
      <c r="K59" s="534"/>
      <c r="L59" s="148" t="s">
        <v>135</v>
      </c>
      <c r="M59" s="147" t="s">
        <v>134</v>
      </c>
      <c r="N59" s="590"/>
    </row>
    <row r="60" spans="1:15" ht="42" customHeight="1">
      <c r="A60" s="144"/>
      <c r="B60" s="143"/>
      <c r="C60" s="146"/>
      <c r="D60" s="146"/>
      <c r="E60" s="146"/>
      <c r="F60" s="142">
        <f t="shared" ref="F60:F67" si="2">SUM(A60:E60)</f>
        <v>0</v>
      </c>
      <c r="G60" s="548" t="s">
        <v>221</v>
      </c>
      <c r="H60" s="549"/>
      <c r="I60" s="549"/>
      <c r="J60" s="549"/>
      <c r="K60" s="550"/>
      <c r="L60" s="145">
        <v>2425</v>
      </c>
      <c r="M60" s="141">
        <f t="shared" ref="M60:M67" si="3">+L60*F60</f>
        <v>0</v>
      </c>
      <c r="N60" s="590"/>
      <c r="O60" s="130"/>
    </row>
    <row r="61" spans="1:15" ht="28.5" customHeight="1">
      <c r="A61" s="144"/>
      <c r="B61" s="143"/>
      <c r="C61" s="146"/>
      <c r="D61" s="146"/>
      <c r="E61" s="146"/>
      <c r="F61" s="142">
        <f t="shared" si="2"/>
        <v>0</v>
      </c>
      <c r="G61" s="548" t="s">
        <v>220</v>
      </c>
      <c r="H61" s="549"/>
      <c r="I61" s="549"/>
      <c r="J61" s="549"/>
      <c r="K61" s="550"/>
      <c r="L61" s="145">
        <v>1310</v>
      </c>
      <c r="M61" s="141">
        <f t="shared" si="3"/>
        <v>0</v>
      </c>
      <c r="N61" s="590"/>
      <c r="O61" s="130"/>
    </row>
    <row r="62" spans="1:15" ht="54" customHeight="1">
      <c r="A62" s="144"/>
      <c r="B62" s="143"/>
      <c r="C62" s="146"/>
      <c r="D62" s="146"/>
      <c r="E62" s="146"/>
      <c r="F62" s="142">
        <f t="shared" si="2"/>
        <v>0</v>
      </c>
      <c r="G62" s="548" t="s">
        <v>219</v>
      </c>
      <c r="H62" s="549"/>
      <c r="I62" s="549"/>
      <c r="J62" s="549"/>
      <c r="K62" s="550"/>
      <c r="L62" s="145">
        <v>2590</v>
      </c>
      <c r="M62" s="141">
        <f t="shared" si="3"/>
        <v>0</v>
      </c>
      <c r="N62" s="590"/>
      <c r="O62" s="130"/>
    </row>
    <row r="63" spans="1:15" ht="51" customHeight="1">
      <c r="A63" s="144"/>
      <c r="B63" s="143"/>
      <c r="C63" s="146"/>
      <c r="D63" s="146"/>
      <c r="E63" s="146"/>
      <c r="F63" s="142">
        <f t="shared" si="2"/>
        <v>0</v>
      </c>
      <c r="G63" s="548" t="s">
        <v>218</v>
      </c>
      <c r="H63" s="549"/>
      <c r="I63" s="549"/>
      <c r="J63" s="549"/>
      <c r="K63" s="550"/>
      <c r="L63" s="145">
        <v>4080</v>
      </c>
      <c r="M63" s="141">
        <f t="shared" si="3"/>
        <v>0</v>
      </c>
      <c r="N63" s="590"/>
      <c r="O63" s="130"/>
    </row>
    <row r="64" spans="1:15" ht="52.5" customHeight="1">
      <c r="A64" s="144"/>
      <c r="B64" s="143"/>
      <c r="C64" s="146"/>
      <c r="D64" s="146"/>
      <c r="E64" s="146"/>
      <c r="F64" s="142">
        <f t="shared" si="2"/>
        <v>0</v>
      </c>
      <c r="G64" s="548" t="s">
        <v>217</v>
      </c>
      <c r="H64" s="549"/>
      <c r="I64" s="549"/>
      <c r="J64" s="549"/>
      <c r="K64" s="550"/>
      <c r="L64" s="145">
        <v>4020</v>
      </c>
      <c r="M64" s="141">
        <f t="shared" si="3"/>
        <v>0</v>
      </c>
      <c r="N64" s="590"/>
      <c r="O64" s="130"/>
    </row>
    <row r="65" spans="1:15" ht="63.75" customHeight="1">
      <c r="A65" s="144"/>
      <c r="B65" s="143"/>
      <c r="C65" s="146"/>
      <c r="D65" s="146"/>
      <c r="E65" s="146"/>
      <c r="F65" s="142">
        <f t="shared" si="2"/>
        <v>0</v>
      </c>
      <c r="G65" s="548" t="s">
        <v>216</v>
      </c>
      <c r="H65" s="549"/>
      <c r="I65" s="549"/>
      <c r="J65" s="549"/>
      <c r="K65" s="550"/>
      <c r="L65" s="145">
        <v>4040</v>
      </c>
      <c r="M65" s="141">
        <f t="shared" si="3"/>
        <v>0</v>
      </c>
      <c r="N65" s="590"/>
      <c r="O65" s="130"/>
    </row>
    <row r="66" spans="1:15" ht="102.75" customHeight="1">
      <c r="A66" s="144"/>
      <c r="B66" s="143"/>
      <c r="C66" s="146"/>
      <c r="D66" s="146"/>
      <c r="E66" s="146"/>
      <c r="F66" s="142">
        <f t="shared" si="2"/>
        <v>0</v>
      </c>
      <c r="G66" s="548" t="s">
        <v>215</v>
      </c>
      <c r="H66" s="549"/>
      <c r="I66" s="549"/>
      <c r="J66" s="549"/>
      <c r="K66" s="550"/>
      <c r="L66" s="145">
        <v>4130</v>
      </c>
      <c r="M66" s="141">
        <f t="shared" si="3"/>
        <v>0</v>
      </c>
      <c r="N66" s="590"/>
      <c r="O66" s="130"/>
    </row>
    <row r="67" spans="1:15" ht="66" customHeight="1">
      <c r="A67" s="144"/>
      <c r="B67" s="143"/>
      <c r="C67" s="146"/>
      <c r="D67" s="146"/>
      <c r="E67" s="146"/>
      <c r="F67" s="142">
        <f t="shared" si="2"/>
        <v>0</v>
      </c>
      <c r="G67" s="548" t="s">
        <v>214</v>
      </c>
      <c r="H67" s="549"/>
      <c r="I67" s="549"/>
      <c r="J67" s="549"/>
      <c r="K67" s="550"/>
      <c r="L67" s="145">
        <v>5140</v>
      </c>
      <c r="M67" s="141">
        <f t="shared" si="3"/>
        <v>0</v>
      </c>
      <c r="N67" s="590"/>
      <c r="O67" s="130"/>
    </row>
    <row r="68" spans="1:15" ht="13">
      <c r="A68" s="140"/>
      <c r="B68" s="139"/>
      <c r="C68" s="138"/>
      <c r="D68" s="138"/>
      <c r="E68" s="177"/>
      <c r="F68" s="176"/>
      <c r="G68" s="192"/>
      <c r="H68" s="192"/>
      <c r="I68" s="192"/>
      <c r="J68" s="192"/>
      <c r="K68" s="192"/>
      <c r="L68" s="131" t="s">
        <v>55</v>
      </c>
      <c r="M68" s="131">
        <f>SUM(M60:M67)</f>
        <v>0</v>
      </c>
      <c r="N68" s="590"/>
      <c r="O68" s="130"/>
    </row>
    <row r="69" spans="1:15" ht="22.5" customHeight="1">
      <c r="A69" s="508" t="s">
        <v>138</v>
      </c>
      <c r="B69" s="509"/>
      <c r="C69" s="509"/>
      <c r="D69" s="509"/>
      <c r="E69" s="510"/>
      <c r="F69" s="531" t="s">
        <v>213</v>
      </c>
      <c r="G69" s="531"/>
      <c r="H69" s="531"/>
      <c r="I69" s="531"/>
      <c r="J69" s="531"/>
      <c r="K69" s="531"/>
      <c r="L69" s="531"/>
      <c r="M69" s="531"/>
      <c r="N69" s="590"/>
    </row>
    <row r="70" spans="1:15" ht="34.5">
      <c r="A70" s="152" t="str">
        <f>+'DATOS MAESTROS'!$B$8</f>
        <v>N/A</v>
      </c>
      <c r="B70" s="151" t="str">
        <f>+'DATOS MAESTROS'!$B$9</f>
        <v>N/A</v>
      </c>
      <c r="C70" s="150">
        <f>+'DATOS MAESTROS'!$B$10</f>
        <v>45810</v>
      </c>
      <c r="D70" s="150">
        <f>+'DATOS MAESTROS'!$B$11</f>
        <v>45811</v>
      </c>
      <c r="E70" s="150">
        <f>+'DATOS MAESTROS'!$B$12</f>
        <v>45812</v>
      </c>
      <c r="F70" s="149" t="s">
        <v>56</v>
      </c>
      <c r="G70" s="539" t="s">
        <v>136</v>
      </c>
      <c r="H70" s="540"/>
      <c r="I70" s="541"/>
      <c r="J70" s="542"/>
      <c r="K70" s="56" t="s">
        <v>53</v>
      </c>
      <c r="L70" s="148" t="s">
        <v>135</v>
      </c>
      <c r="M70" s="147" t="s">
        <v>134</v>
      </c>
      <c r="N70" s="590"/>
    </row>
    <row r="71" spans="1:15" ht="12.75" customHeight="1">
      <c r="A71" s="144"/>
      <c r="B71" s="143"/>
      <c r="C71" s="146"/>
      <c r="D71" s="146"/>
      <c r="E71" s="146"/>
      <c r="F71" s="142">
        <f t="shared" ref="F71:F80" si="4">SUM(A71:E71)</f>
        <v>0</v>
      </c>
      <c r="G71" s="528" t="s">
        <v>212</v>
      </c>
      <c r="H71" s="529"/>
      <c r="I71" s="529"/>
      <c r="J71" s="530"/>
      <c r="K71" s="166" t="s">
        <v>207</v>
      </c>
      <c r="L71" s="145">
        <v>1505</v>
      </c>
      <c r="M71" s="141">
        <f t="shared" ref="M71:M80" si="5">+L71*F71</f>
        <v>0</v>
      </c>
      <c r="N71" s="590"/>
      <c r="O71" s="130"/>
    </row>
    <row r="72" spans="1:15" ht="12.75" customHeight="1">
      <c r="A72" s="144"/>
      <c r="B72" s="143"/>
      <c r="C72" s="146"/>
      <c r="D72" s="146"/>
      <c r="E72" s="146"/>
      <c r="F72" s="142">
        <f t="shared" si="4"/>
        <v>0</v>
      </c>
      <c r="G72" s="528" t="s">
        <v>211</v>
      </c>
      <c r="H72" s="529"/>
      <c r="I72" s="529"/>
      <c r="J72" s="530"/>
      <c r="K72" s="166" t="s">
        <v>207</v>
      </c>
      <c r="L72" s="145">
        <v>1505</v>
      </c>
      <c r="M72" s="141">
        <f t="shared" si="5"/>
        <v>0</v>
      </c>
      <c r="N72" s="590"/>
      <c r="O72" s="130"/>
    </row>
    <row r="73" spans="1:15" ht="12.75" customHeight="1">
      <c r="A73" s="144"/>
      <c r="B73" s="143"/>
      <c r="C73" s="146"/>
      <c r="D73" s="146"/>
      <c r="E73" s="146"/>
      <c r="F73" s="142">
        <f t="shared" si="4"/>
        <v>0</v>
      </c>
      <c r="G73" s="528" t="s">
        <v>210</v>
      </c>
      <c r="H73" s="529"/>
      <c r="I73" s="529"/>
      <c r="J73" s="530"/>
      <c r="K73" s="166" t="s">
        <v>207</v>
      </c>
      <c r="L73" s="145">
        <v>1505</v>
      </c>
      <c r="M73" s="141">
        <f t="shared" si="5"/>
        <v>0</v>
      </c>
      <c r="N73" s="590"/>
      <c r="O73" s="130"/>
    </row>
    <row r="74" spans="1:15" ht="16.5" customHeight="1">
      <c r="A74" s="144"/>
      <c r="B74" s="143"/>
      <c r="C74" s="146"/>
      <c r="D74" s="146"/>
      <c r="E74" s="146"/>
      <c r="F74" s="142">
        <f t="shared" si="4"/>
        <v>0</v>
      </c>
      <c r="G74" s="528" t="s">
        <v>209</v>
      </c>
      <c r="H74" s="529"/>
      <c r="I74" s="529"/>
      <c r="J74" s="530"/>
      <c r="K74" s="166" t="s">
        <v>207</v>
      </c>
      <c r="L74" s="145">
        <v>1505</v>
      </c>
      <c r="M74" s="141">
        <f t="shared" si="5"/>
        <v>0</v>
      </c>
      <c r="N74" s="590"/>
      <c r="O74" s="130"/>
    </row>
    <row r="75" spans="1:15" ht="12.75" customHeight="1">
      <c r="A75" s="144"/>
      <c r="B75" s="143"/>
      <c r="C75" s="146"/>
      <c r="D75" s="146"/>
      <c r="E75" s="146"/>
      <c r="F75" s="142">
        <f t="shared" si="4"/>
        <v>0</v>
      </c>
      <c r="G75" s="528" t="s">
        <v>208</v>
      </c>
      <c r="H75" s="529"/>
      <c r="I75" s="529"/>
      <c r="J75" s="530"/>
      <c r="K75" s="166" t="s">
        <v>207</v>
      </c>
      <c r="L75" s="145">
        <v>1505</v>
      </c>
      <c r="M75" s="141">
        <f t="shared" si="5"/>
        <v>0</v>
      </c>
      <c r="N75" s="590"/>
      <c r="O75" s="130"/>
    </row>
    <row r="76" spans="1:15" ht="17.25" customHeight="1">
      <c r="A76" s="144"/>
      <c r="B76" s="143"/>
      <c r="C76" s="146"/>
      <c r="D76" s="146"/>
      <c r="E76" s="146"/>
      <c r="F76" s="142">
        <f t="shared" si="4"/>
        <v>0</v>
      </c>
      <c r="G76" s="528" t="s">
        <v>206</v>
      </c>
      <c r="H76" s="529"/>
      <c r="I76" s="529"/>
      <c r="J76" s="530"/>
      <c r="K76" s="166" t="s">
        <v>202</v>
      </c>
      <c r="L76" s="145">
        <v>1610</v>
      </c>
      <c r="M76" s="141">
        <f t="shared" si="5"/>
        <v>0</v>
      </c>
      <c r="N76" s="590"/>
      <c r="O76" s="130"/>
    </row>
    <row r="77" spans="1:15" ht="13.5" customHeight="1">
      <c r="A77" s="144"/>
      <c r="B77" s="143"/>
      <c r="C77" s="146"/>
      <c r="D77" s="146"/>
      <c r="E77" s="146"/>
      <c r="F77" s="142">
        <f t="shared" si="4"/>
        <v>0</v>
      </c>
      <c r="G77" s="528" t="s">
        <v>205</v>
      </c>
      <c r="H77" s="529"/>
      <c r="I77" s="529"/>
      <c r="J77" s="530"/>
      <c r="K77" s="166" t="s">
        <v>202</v>
      </c>
      <c r="L77" s="145">
        <v>1990</v>
      </c>
      <c r="M77" s="141">
        <f t="shared" si="5"/>
        <v>0</v>
      </c>
      <c r="N77" s="590"/>
      <c r="O77" s="130"/>
    </row>
    <row r="78" spans="1:15" ht="13">
      <c r="A78" s="144"/>
      <c r="B78" s="143"/>
      <c r="C78" s="146"/>
      <c r="D78" s="146"/>
      <c r="E78" s="146"/>
      <c r="F78" s="142">
        <f t="shared" si="4"/>
        <v>0</v>
      </c>
      <c r="G78" s="528" t="s">
        <v>204</v>
      </c>
      <c r="H78" s="529"/>
      <c r="I78" s="529"/>
      <c r="J78" s="530"/>
      <c r="K78" s="166" t="s">
        <v>202</v>
      </c>
      <c r="L78" s="145">
        <v>1615</v>
      </c>
      <c r="M78" s="141">
        <f t="shared" si="5"/>
        <v>0</v>
      </c>
      <c r="N78" s="590"/>
      <c r="O78" s="130"/>
    </row>
    <row r="79" spans="1:15" ht="27.75" customHeight="1">
      <c r="A79" s="144"/>
      <c r="B79" s="143"/>
      <c r="C79" s="146"/>
      <c r="D79" s="146"/>
      <c r="E79" s="146"/>
      <c r="F79" s="142">
        <f t="shared" si="4"/>
        <v>0</v>
      </c>
      <c r="G79" s="528" t="s">
        <v>203</v>
      </c>
      <c r="H79" s="529"/>
      <c r="I79" s="529"/>
      <c r="J79" s="530"/>
      <c r="K79" s="166" t="s">
        <v>202</v>
      </c>
      <c r="L79" s="145">
        <v>1615</v>
      </c>
      <c r="M79" s="141">
        <f t="shared" si="5"/>
        <v>0</v>
      </c>
      <c r="N79" s="590"/>
      <c r="O79" s="130"/>
    </row>
    <row r="80" spans="1:15" ht="54" customHeight="1">
      <c r="A80" s="144"/>
      <c r="B80" s="143"/>
      <c r="C80" s="146"/>
      <c r="D80" s="146"/>
      <c r="E80" s="146"/>
      <c r="F80" s="167">
        <f t="shared" si="4"/>
        <v>0</v>
      </c>
      <c r="G80" s="546" t="s">
        <v>201</v>
      </c>
      <c r="H80" s="546"/>
      <c r="I80" s="546"/>
      <c r="J80" s="546"/>
      <c r="K80" s="166" t="s">
        <v>200</v>
      </c>
      <c r="L80" s="145">
        <v>1670</v>
      </c>
      <c r="M80" s="141">
        <f t="shared" si="5"/>
        <v>0</v>
      </c>
      <c r="N80" s="590"/>
      <c r="O80" s="130"/>
    </row>
    <row r="81" spans="1:15" ht="13">
      <c r="A81" s="191"/>
      <c r="B81" s="190"/>
      <c r="C81" s="189"/>
      <c r="D81" s="189"/>
      <c r="E81" s="189"/>
      <c r="F81" s="188"/>
      <c r="G81" s="187"/>
      <c r="H81" s="187"/>
      <c r="I81" s="187"/>
      <c r="J81" s="187"/>
      <c r="K81" s="186"/>
      <c r="L81" s="180" t="s">
        <v>55</v>
      </c>
      <c r="M81" s="179">
        <f>SUM(M71:M80)</f>
        <v>0</v>
      </c>
      <c r="N81" s="590"/>
      <c r="O81" s="130"/>
    </row>
    <row r="82" spans="1:15" ht="18" customHeight="1">
      <c r="A82" s="508" t="s">
        <v>138</v>
      </c>
      <c r="B82" s="509"/>
      <c r="C82" s="509"/>
      <c r="D82" s="509"/>
      <c r="E82" s="510"/>
      <c r="F82" s="547" t="s">
        <v>199</v>
      </c>
      <c r="G82" s="531"/>
      <c r="H82" s="531"/>
      <c r="I82" s="531"/>
      <c r="J82" s="531"/>
      <c r="K82" s="531"/>
      <c r="L82" s="531"/>
      <c r="M82" s="531"/>
      <c r="N82" s="590"/>
    </row>
    <row r="83" spans="1:15" ht="34.5">
      <c r="A83" s="152" t="str">
        <f>+'DATOS MAESTROS'!$B$8</f>
        <v>N/A</v>
      </c>
      <c r="B83" s="151" t="str">
        <f>+'DATOS MAESTROS'!$B$9</f>
        <v>N/A</v>
      </c>
      <c r="C83" s="150">
        <f>+'DATOS MAESTROS'!$B$10</f>
        <v>45810</v>
      </c>
      <c r="D83" s="150">
        <f>+'DATOS MAESTROS'!$B$11</f>
        <v>45811</v>
      </c>
      <c r="E83" s="150">
        <f>+'DATOS MAESTROS'!$B$12</f>
        <v>45812</v>
      </c>
      <c r="F83" s="149" t="s">
        <v>56</v>
      </c>
      <c r="G83" s="539" t="s">
        <v>136</v>
      </c>
      <c r="H83" s="540"/>
      <c r="I83" s="541"/>
      <c r="J83" s="542"/>
      <c r="K83" s="56" t="s">
        <v>53</v>
      </c>
      <c r="L83" s="148" t="s">
        <v>135</v>
      </c>
      <c r="M83" s="147" t="s">
        <v>134</v>
      </c>
      <c r="N83" s="590"/>
    </row>
    <row r="84" spans="1:15" ht="32.25" customHeight="1">
      <c r="A84" s="174"/>
      <c r="B84" s="173"/>
      <c r="C84" s="109"/>
      <c r="D84" s="109"/>
      <c r="E84" s="109"/>
      <c r="F84" s="142">
        <f t="shared" ref="F84:F93" si="6">SUM(A84:E84)</f>
        <v>0</v>
      </c>
      <c r="G84" s="528" t="s">
        <v>198</v>
      </c>
      <c r="H84" s="529"/>
      <c r="I84" s="529"/>
      <c r="J84" s="530"/>
      <c r="K84" s="166" t="s">
        <v>190</v>
      </c>
      <c r="L84" s="145">
        <v>1005</v>
      </c>
      <c r="M84" s="141">
        <f t="shared" ref="M84:M93" si="7">+L84*F84</f>
        <v>0</v>
      </c>
      <c r="N84" s="590"/>
      <c r="O84" s="130"/>
    </row>
    <row r="85" spans="1:15" ht="26.25" customHeight="1">
      <c r="A85" s="174"/>
      <c r="B85" s="173"/>
      <c r="C85" s="109"/>
      <c r="D85" s="109"/>
      <c r="E85" s="109"/>
      <c r="F85" s="142">
        <f t="shared" si="6"/>
        <v>0</v>
      </c>
      <c r="G85" s="528" t="s">
        <v>197</v>
      </c>
      <c r="H85" s="529"/>
      <c r="I85" s="529"/>
      <c r="J85" s="530"/>
      <c r="K85" s="166" t="s">
        <v>190</v>
      </c>
      <c r="L85" s="145">
        <v>230</v>
      </c>
      <c r="M85" s="141">
        <f t="shared" si="7"/>
        <v>0</v>
      </c>
      <c r="N85" s="590"/>
      <c r="O85" s="130"/>
    </row>
    <row r="86" spans="1:15" ht="27.75" customHeight="1">
      <c r="A86" s="144"/>
      <c r="B86" s="143"/>
      <c r="C86" s="146"/>
      <c r="D86" s="146"/>
      <c r="E86" s="109"/>
      <c r="F86" s="142">
        <f t="shared" si="6"/>
        <v>0</v>
      </c>
      <c r="G86" s="528" t="s">
        <v>196</v>
      </c>
      <c r="H86" s="529"/>
      <c r="I86" s="529"/>
      <c r="J86" s="530"/>
      <c r="K86" s="166" t="s">
        <v>190</v>
      </c>
      <c r="L86" s="145">
        <v>690</v>
      </c>
      <c r="M86" s="141">
        <f t="shared" si="7"/>
        <v>0</v>
      </c>
      <c r="N86" s="590"/>
      <c r="O86" s="130"/>
    </row>
    <row r="87" spans="1:15" ht="27" customHeight="1">
      <c r="A87" s="144"/>
      <c r="B87" s="143"/>
      <c r="C87" s="146"/>
      <c r="D87" s="146"/>
      <c r="E87" s="109"/>
      <c r="F87" s="142">
        <f t="shared" si="6"/>
        <v>0</v>
      </c>
      <c r="G87" s="528" t="s">
        <v>195</v>
      </c>
      <c r="H87" s="529"/>
      <c r="I87" s="529"/>
      <c r="J87" s="530"/>
      <c r="K87" s="166" t="s">
        <v>190</v>
      </c>
      <c r="L87" s="145">
        <v>660</v>
      </c>
      <c r="M87" s="141">
        <f t="shared" si="7"/>
        <v>0</v>
      </c>
      <c r="N87" s="590"/>
      <c r="O87" s="130"/>
    </row>
    <row r="88" spans="1:15" ht="12.75" customHeight="1">
      <c r="A88" s="174"/>
      <c r="B88" s="173"/>
      <c r="C88" s="109"/>
      <c r="D88" s="109"/>
      <c r="E88" s="109"/>
      <c r="F88" s="142">
        <f t="shared" si="6"/>
        <v>0</v>
      </c>
      <c r="G88" s="528" t="s">
        <v>194</v>
      </c>
      <c r="H88" s="529"/>
      <c r="I88" s="529"/>
      <c r="J88" s="530"/>
      <c r="K88" s="166" t="s">
        <v>192</v>
      </c>
      <c r="L88" s="145">
        <v>11635</v>
      </c>
      <c r="M88" s="141">
        <f t="shared" si="7"/>
        <v>0</v>
      </c>
      <c r="N88" s="590"/>
      <c r="O88" s="130"/>
    </row>
    <row r="89" spans="1:15" ht="13">
      <c r="A89" s="144"/>
      <c r="B89" s="143"/>
      <c r="C89" s="146"/>
      <c r="D89" s="146"/>
      <c r="E89" s="146"/>
      <c r="F89" s="142">
        <f t="shared" si="6"/>
        <v>0</v>
      </c>
      <c r="G89" s="543" t="s">
        <v>193</v>
      </c>
      <c r="H89" s="544"/>
      <c r="I89" s="544"/>
      <c r="J89" s="545"/>
      <c r="K89" s="166" t="s">
        <v>192</v>
      </c>
      <c r="L89" s="145">
        <v>8870</v>
      </c>
      <c r="M89" s="141">
        <f t="shared" si="7"/>
        <v>0</v>
      </c>
      <c r="N89" s="590"/>
      <c r="O89" s="130"/>
    </row>
    <row r="90" spans="1:15" ht="24.75" customHeight="1">
      <c r="A90" s="144"/>
      <c r="B90" s="143"/>
      <c r="C90" s="146"/>
      <c r="D90" s="146"/>
      <c r="E90" s="146"/>
      <c r="F90" s="142">
        <f t="shared" si="6"/>
        <v>0</v>
      </c>
      <c r="G90" s="528" t="s">
        <v>191</v>
      </c>
      <c r="H90" s="529"/>
      <c r="I90" s="529"/>
      <c r="J90" s="530"/>
      <c r="K90" s="166" t="s">
        <v>190</v>
      </c>
      <c r="L90" s="145">
        <v>1880</v>
      </c>
      <c r="M90" s="141">
        <f t="shared" si="7"/>
        <v>0</v>
      </c>
      <c r="N90" s="590"/>
      <c r="O90" s="130"/>
    </row>
    <row r="91" spans="1:15" ht="27.75" customHeight="1">
      <c r="A91" s="144"/>
      <c r="B91" s="143"/>
      <c r="C91" s="146"/>
      <c r="D91" s="146"/>
      <c r="E91" s="146"/>
      <c r="F91" s="142">
        <f t="shared" si="6"/>
        <v>0</v>
      </c>
      <c r="G91" s="528" t="s">
        <v>189</v>
      </c>
      <c r="H91" s="529"/>
      <c r="I91" s="529"/>
      <c r="J91" s="530"/>
      <c r="K91" s="166" t="s">
        <v>186</v>
      </c>
      <c r="L91" s="145">
        <v>500</v>
      </c>
      <c r="M91" s="141">
        <f t="shared" si="7"/>
        <v>0</v>
      </c>
      <c r="N91" s="590"/>
      <c r="O91" s="130"/>
    </row>
    <row r="92" spans="1:15" ht="25.5" customHeight="1">
      <c r="A92" s="144"/>
      <c r="B92" s="143"/>
      <c r="C92" s="146"/>
      <c r="D92" s="146"/>
      <c r="E92" s="146"/>
      <c r="F92" s="142">
        <f t="shared" si="6"/>
        <v>0</v>
      </c>
      <c r="G92" s="528" t="s">
        <v>188</v>
      </c>
      <c r="H92" s="529"/>
      <c r="I92" s="529"/>
      <c r="J92" s="530"/>
      <c r="K92" s="166" t="s">
        <v>186</v>
      </c>
      <c r="L92" s="145">
        <v>500</v>
      </c>
      <c r="M92" s="141">
        <f t="shared" si="7"/>
        <v>0</v>
      </c>
      <c r="N92" s="590"/>
      <c r="O92" s="130"/>
    </row>
    <row r="93" spans="1:15" ht="13">
      <c r="A93" s="144"/>
      <c r="B93" s="143"/>
      <c r="C93" s="146"/>
      <c r="D93" s="146"/>
      <c r="E93" s="146"/>
      <c r="F93" s="142">
        <f t="shared" si="6"/>
        <v>0</v>
      </c>
      <c r="G93" s="528" t="s">
        <v>187</v>
      </c>
      <c r="H93" s="529"/>
      <c r="I93" s="529"/>
      <c r="J93" s="530"/>
      <c r="K93" s="166" t="s">
        <v>186</v>
      </c>
      <c r="L93" s="145">
        <v>500</v>
      </c>
      <c r="M93" s="141">
        <f t="shared" si="7"/>
        <v>0</v>
      </c>
      <c r="N93" s="590"/>
      <c r="O93" s="130"/>
    </row>
    <row r="94" spans="1:15" ht="13">
      <c r="A94" s="185"/>
      <c r="B94" s="177"/>
      <c r="C94" s="184"/>
      <c r="D94" s="184"/>
      <c r="E94" s="184"/>
      <c r="F94" s="183"/>
      <c r="G94" s="182"/>
      <c r="H94" s="182"/>
      <c r="I94" s="182"/>
      <c r="J94" s="182"/>
      <c r="K94" s="181"/>
      <c r="L94" s="180" t="s">
        <v>55</v>
      </c>
      <c r="M94" s="179">
        <f>SUM(M84:M93)</f>
        <v>0</v>
      </c>
      <c r="N94" s="590"/>
      <c r="O94" s="130"/>
    </row>
    <row r="95" spans="1:15" ht="18" customHeight="1">
      <c r="A95" s="508" t="s">
        <v>138</v>
      </c>
      <c r="B95" s="509"/>
      <c r="C95" s="509"/>
      <c r="D95" s="509"/>
      <c r="E95" s="510"/>
      <c r="F95" s="537" t="s">
        <v>185</v>
      </c>
      <c r="G95" s="538"/>
      <c r="H95" s="538"/>
      <c r="I95" s="538"/>
      <c r="J95" s="538"/>
      <c r="K95" s="538"/>
      <c r="L95" s="538"/>
      <c r="M95" s="538"/>
      <c r="N95" s="590"/>
    </row>
    <row r="96" spans="1:15" ht="34.5">
      <c r="A96" s="152" t="str">
        <f>+'DATOS MAESTROS'!$B$8</f>
        <v>N/A</v>
      </c>
      <c r="B96" s="151" t="str">
        <f>+'DATOS MAESTROS'!$B$9</f>
        <v>N/A</v>
      </c>
      <c r="C96" s="150">
        <f>+'DATOS MAESTROS'!$B$10</f>
        <v>45810</v>
      </c>
      <c r="D96" s="150">
        <f>+'DATOS MAESTROS'!$B$11</f>
        <v>45811</v>
      </c>
      <c r="E96" s="150">
        <f>+'DATOS MAESTROS'!$B$12</f>
        <v>45812</v>
      </c>
      <c r="F96" s="149" t="s">
        <v>56</v>
      </c>
      <c r="G96" s="539" t="s">
        <v>136</v>
      </c>
      <c r="H96" s="540"/>
      <c r="I96" s="541"/>
      <c r="J96" s="542"/>
      <c r="K96" s="56" t="s">
        <v>53</v>
      </c>
      <c r="L96" s="148" t="s">
        <v>135</v>
      </c>
      <c r="M96" s="147" t="s">
        <v>134</v>
      </c>
      <c r="N96" s="590"/>
    </row>
    <row r="97" spans="1:15" ht="24.75" customHeight="1">
      <c r="A97" s="144"/>
      <c r="B97" s="143"/>
      <c r="C97" s="146"/>
      <c r="D97" s="146"/>
      <c r="E97" s="146"/>
      <c r="F97" s="142">
        <f>SUM(A97:E97)</f>
        <v>0</v>
      </c>
      <c r="G97" s="528" t="s">
        <v>184</v>
      </c>
      <c r="H97" s="529"/>
      <c r="I97" s="529"/>
      <c r="J97" s="530"/>
      <c r="K97" s="166" t="s">
        <v>183</v>
      </c>
      <c r="L97" s="155">
        <v>3355</v>
      </c>
      <c r="M97" s="141">
        <f>+L97*F97</f>
        <v>0</v>
      </c>
      <c r="N97" s="590"/>
      <c r="O97" s="130"/>
    </row>
    <row r="98" spans="1:15" ht="13">
      <c r="A98" s="140"/>
      <c r="B98" s="139"/>
      <c r="C98" s="139"/>
      <c r="D98" s="139"/>
      <c r="E98" s="177"/>
      <c r="F98" s="176"/>
      <c r="G98" s="175"/>
      <c r="H98" s="175"/>
      <c r="I98" s="175"/>
      <c r="J98" s="175"/>
      <c r="K98" s="175"/>
      <c r="L98" s="131" t="s">
        <v>55</v>
      </c>
      <c r="M98" s="178">
        <f>SUM(M97:M97)</f>
        <v>0</v>
      </c>
      <c r="N98" s="590"/>
      <c r="O98" s="130"/>
    </row>
    <row r="99" spans="1:15" ht="18" customHeight="1">
      <c r="A99" s="508" t="s">
        <v>138</v>
      </c>
      <c r="B99" s="509"/>
      <c r="C99" s="509"/>
      <c r="D99" s="509"/>
      <c r="E99" s="510"/>
      <c r="F99" s="531" t="s">
        <v>182</v>
      </c>
      <c r="G99" s="531"/>
      <c r="H99" s="531"/>
      <c r="I99" s="531"/>
      <c r="J99" s="531"/>
      <c r="K99" s="531"/>
      <c r="L99" s="531"/>
      <c r="M99" s="531"/>
      <c r="N99" s="590"/>
    </row>
    <row r="100" spans="1:15" ht="34.5">
      <c r="A100" s="152" t="str">
        <f>+'DATOS MAESTROS'!$B$8</f>
        <v>N/A</v>
      </c>
      <c r="B100" s="151" t="str">
        <f>+'DATOS MAESTROS'!$B$9</f>
        <v>N/A</v>
      </c>
      <c r="C100" s="150">
        <f>+'DATOS MAESTROS'!$B$10</f>
        <v>45810</v>
      </c>
      <c r="D100" s="150">
        <f>+'DATOS MAESTROS'!$B$11</f>
        <v>45811</v>
      </c>
      <c r="E100" s="150">
        <f>+'DATOS MAESTROS'!$B$12</f>
        <v>45812</v>
      </c>
      <c r="F100" s="149" t="s">
        <v>56</v>
      </c>
      <c r="G100" s="539" t="s">
        <v>136</v>
      </c>
      <c r="H100" s="540"/>
      <c r="I100" s="541"/>
      <c r="J100" s="542"/>
      <c r="K100" s="56" t="s">
        <v>53</v>
      </c>
      <c r="L100" s="148" t="s">
        <v>135</v>
      </c>
      <c r="M100" s="147" t="s">
        <v>134</v>
      </c>
      <c r="N100" s="590"/>
    </row>
    <row r="101" spans="1:15" ht="12.75" customHeight="1">
      <c r="A101" s="144"/>
      <c r="B101" s="143"/>
      <c r="C101" s="146"/>
      <c r="D101" s="146"/>
      <c r="E101" s="146"/>
      <c r="F101" s="142">
        <f>SUM(A101:E101)</f>
        <v>0</v>
      </c>
      <c r="G101" s="528" t="s">
        <v>181</v>
      </c>
      <c r="H101" s="529"/>
      <c r="I101" s="529"/>
      <c r="J101" s="530"/>
      <c r="K101" s="166" t="s">
        <v>180</v>
      </c>
      <c r="L101" s="155">
        <v>840</v>
      </c>
      <c r="M101" s="141">
        <f>+L101*F101</f>
        <v>0</v>
      </c>
      <c r="N101" s="590"/>
      <c r="O101" s="130"/>
    </row>
    <row r="102" spans="1:15" ht="12.75" customHeight="1">
      <c r="A102" s="144"/>
      <c r="B102" s="143"/>
      <c r="C102" s="146"/>
      <c r="D102" s="146"/>
      <c r="E102" s="146"/>
      <c r="F102" s="142">
        <f>SUM(A102:E102)</f>
        <v>0</v>
      </c>
      <c r="G102" s="528" t="s">
        <v>179</v>
      </c>
      <c r="H102" s="529"/>
      <c r="I102" s="529"/>
      <c r="J102" s="530"/>
      <c r="K102" s="166" t="s">
        <v>178</v>
      </c>
      <c r="L102" s="155">
        <v>920</v>
      </c>
      <c r="M102" s="141">
        <f>+L102*F102</f>
        <v>0</v>
      </c>
      <c r="N102" s="590"/>
      <c r="O102" s="130"/>
    </row>
    <row r="103" spans="1:15" ht="12.75" customHeight="1">
      <c r="A103" s="140"/>
      <c r="B103" s="139"/>
      <c r="C103" s="139"/>
      <c r="D103" s="139"/>
      <c r="E103" s="177"/>
      <c r="F103" s="176"/>
      <c r="G103" s="175"/>
      <c r="H103" s="175"/>
      <c r="I103" s="175"/>
      <c r="J103" s="175"/>
      <c r="K103" s="133"/>
      <c r="L103" s="131" t="s">
        <v>55</v>
      </c>
      <c r="M103" s="131">
        <f>SUM(M101:M102)</f>
        <v>0</v>
      </c>
      <c r="N103" s="590"/>
      <c r="O103" s="130"/>
    </row>
    <row r="104" spans="1:15" ht="18" customHeight="1">
      <c r="A104" s="508" t="s">
        <v>138</v>
      </c>
      <c r="B104" s="509"/>
      <c r="C104" s="509"/>
      <c r="D104" s="509"/>
      <c r="E104" s="510"/>
      <c r="F104" s="531" t="s">
        <v>177</v>
      </c>
      <c r="G104" s="531"/>
      <c r="H104" s="531"/>
      <c r="I104" s="531"/>
      <c r="J104" s="531"/>
      <c r="K104" s="531"/>
      <c r="L104" s="531"/>
      <c r="M104" s="531"/>
      <c r="N104" s="590"/>
    </row>
    <row r="105" spans="1:15" ht="34.5">
      <c r="A105" s="152" t="str">
        <f>+'DATOS MAESTROS'!$B$8</f>
        <v>N/A</v>
      </c>
      <c r="B105" s="151" t="str">
        <f>+'DATOS MAESTROS'!$B$9</f>
        <v>N/A</v>
      </c>
      <c r="C105" s="150">
        <f>+'DATOS MAESTROS'!$B$10</f>
        <v>45810</v>
      </c>
      <c r="D105" s="150">
        <f>+'DATOS MAESTROS'!$B$11</f>
        <v>45811</v>
      </c>
      <c r="E105" s="150">
        <f>+'DATOS MAESTROS'!$B$12</f>
        <v>45812</v>
      </c>
      <c r="F105" s="149" t="s">
        <v>56</v>
      </c>
      <c r="G105" s="532" t="s">
        <v>136</v>
      </c>
      <c r="H105" s="533"/>
      <c r="I105" s="533"/>
      <c r="J105" s="534"/>
      <c r="K105" s="56" t="s">
        <v>176</v>
      </c>
      <c r="L105" s="148" t="s">
        <v>135</v>
      </c>
      <c r="M105" s="147" t="s">
        <v>134</v>
      </c>
      <c r="N105" s="590"/>
    </row>
    <row r="106" spans="1:15" ht="13">
      <c r="A106" s="160"/>
      <c r="B106" s="159"/>
      <c r="C106" s="158"/>
      <c r="D106" s="158"/>
      <c r="E106" s="158"/>
      <c r="F106" s="156"/>
      <c r="G106" s="521" t="s">
        <v>175</v>
      </c>
      <c r="H106" s="522"/>
      <c r="I106" s="522"/>
      <c r="J106" s="522"/>
      <c r="K106" s="522"/>
      <c r="L106" s="523"/>
      <c r="M106" s="156"/>
      <c r="N106" s="590"/>
    </row>
    <row r="107" spans="1:15" ht="12.75" customHeight="1">
      <c r="A107" s="174"/>
      <c r="B107" s="173"/>
      <c r="C107" s="109"/>
      <c r="D107" s="109"/>
      <c r="E107" s="109"/>
      <c r="F107" s="142">
        <f>SUM(A107:E107)</f>
        <v>0</v>
      </c>
      <c r="G107" s="505" t="s">
        <v>174</v>
      </c>
      <c r="H107" s="506"/>
      <c r="I107" s="506"/>
      <c r="J107" s="535"/>
      <c r="K107" s="172" t="s">
        <v>167</v>
      </c>
      <c r="L107" s="155">
        <v>435</v>
      </c>
      <c r="M107" s="141">
        <f>+L107*F107</f>
        <v>0</v>
      </c>
      <c r="N107" s="590"/>
      <c r="O107" s="130"/>
    </row>
    <row r="108" spans="1:15" ht="12.75" customHeight="1">
      <c r="A108" s="174"/>
      <c r="B108" s="173"/>
      <c r="C108" s="109"/>
      <c r="D108" s="109"/>
      <c r="E108" s="109"/>
      <c r="F108" s="142">
        <f>SUM(A108:E108)</f>
        <v>0</v>
      </c>
      <c r="G108" s="505" t="s">
        <v>173</v>
      </c>
      <c r="H108" s="506"/>
      <c r="I108" s="506"/>
      <c r="J108" s="536"/>
      <c r="K108" s="172" t="s">
        <v>167</v>
      </c>
      <c r="L108" s="155">
        <v>505</v>
      </c>
      <c r="M108" s="141">
        <f>+L108*F108</f>
        <v>0</v>
      </c>
      <c r="N108" s="590"/>
      <c r="O108" s="130"/>
    </row>
    <row r="109" spans="1:15" ht="12.75" customHeight="1">
      <c r="A109" s="174"/>
      <c r="B109" s="173"/>
      <c r="C109" s="109"/>
      <c r="D109" s="109"/>
      <c r="E109" s="109"/>
      <c r="F109" s="142">
        <f>SUM(A109:E109)</f>
        <v>0</v>
      </c>
      <c r="G109" s="505" t="s">
        <v>172</v>
      </c>
      <c r="H109" s="506"/>
      <c r="I109" s="506"/>
      <c r="J109" s="536"/>
      <c r="K109" s="172" t="s">
        <v>167</v>
      </c>
      <c r="L109" s="155">
        <v>730</v>
      </c>
      <c r="M109" s="141">
        <f>+L109*F109</f>
        <v>0</v>
      </c>
      <c r="N109" s="590"/>
      <c r="O109" s="130"/>
    </row>
    <row r="110" spans="1:15" ht="13">
      <c r="A110" s="160"/>
      <c r="B110" s="159"/>
      <c r="C110" s="158"/>
      <c r="D110" s="158"/>
      <c r="E110" s="158"/>
      <c r="F110" s="156"/>
      <c r="G110" s="521" t="s">
        <v>171</v>
      </c>
      <c r="H110" s="522"/>
      <c r="I110" s="522"/>
      <c r="J110" s="522"/>
      <c r="K110" s="522"/>
      <c r="L110" s="523"/>
      <c r="M110" s="156"/>
      <c r="N110" s="590"/>
      <c r="O110" s="130"/>
    </row>
    <row r="111" spans="1:15" ht="12.75" customHeight="1">
      <c r="A111" s="174"/>
      <c r="B111" s="173"/>
      <c r="C111" s="109"/>
      <c r="D111" s="109"/>
      <c r="E111" s="109"/>
      <c r="F111" s="167">
        <f>SUM(A111:E111)</f>
        <v>0</v>
      </c>
      <c r="G111" s="526" t="s">
        <v>170</v>
      </c>
      <c r="H111" s="526"/>
      <c r="I111" s="526"/>
      <c r="J111" s="527"/>
      <c r="K111" s="172" t="s">
        <v>167</v>
      </c>
      <c r="L111" s="155">
        <v>840</v>
      </c>
      <c r="M111" s="165">
        <f>+L111*F111</f>
        <v>0</v>
      </c>
      <c r="N111" s="590"/>
      <c r="O111" s="130"/>
    </row>
    <row r="112" spans="1:15" ht="12.75" customHeight="1">
      <c r="A112" s="174"/>
      <c r="B112" s="173"/>
      <c r="C112" s="109"/>
      <c r="D112" s="109"/>
      <c r="E112" s="109"/>
      <c r="F112" s="167">
        <f>SUM(A112:E112)</f>
        <v>0</v>
      </c>
      <c r="G112" s="526" t="s">
        <v>169</v>
      </c>
      <c r="H112" s="526"/>
      <c r="I112" s="526"/>
      <c r="J112" s="527"/>
      <c r="K112" s="172" t="s">
        <v>167</v>
      </c>
      <c r="L112" s="155">
        <v>725</v>
      </c>
      <c r="M112" s="165">
        <f>+L112*F112</f>
        <v>0</v>
      </c>
      <c r="N112" s="590"/>
      <c r="O112" s="130"/>
    </row>
    <row r="113" spans="1:15" ht="12.75" customHeight="1">
      <c r="A113" s="174"/>
      <c r="B113" s="173"/>
      <c r="C113" s="109"/>
      <c r="D113" s="109"/>
      <c r="E113" s="109"/>
      <c r="F113" s="167">
        <f>SUM(A113:E113)</f>
        <v>0</v>
      </c>
      <c r="G113" s="526" t="s">
        <v>168</v>
      </c>
      <c r="H113" s="526"/>
      <c r="I113" s="526"/>
      <c r="J113" s="527"/>
      <c r="K113" s="172" t="s">
        <v>167</v>
      </c>
      <c r="L113" s="155">
        <v>1130</v>
      </c>
      <c r="M113" s="165">
        <f>+L113*F113</f>
        <v>0</v>
      </c>
      <c r="N113" s="590"/>
      <c r="O113" s="130"/>
    </row>
    <row r="114" spans="1:15" ht="13">
      <c r="A114" s="160"/>
      <c r="B114" s="159"/>
      <c r="C114" s="158"/>
      <c r="D114" s="158"/>
      <c r="E114" s="158"/>
      <c r="F114" s="156"/>
      <c r="G114" s="521" t="s">
        <v>166</v>
      </c>
      <c r="H114" s="522"/>
      <c r="I114" s="522"/>
      <c r="J114" s="522"/>
      <c r="K114" s="522"/>
      <c r="L114" s="523"/>
      <c r="M114" s="156"/>
      <c r="N114" s="590"/>
    </row>
    <row r="115" spans="1:15" ht="12.75" customHeight="1">
      <c r="A115" s="144"/>
      <c r="B115" s="143"/>
      <c r="C115" s="109"/>
      <c r="D115" s="109"/>
      <c r="E115" s="109"/>
      <c r="F115" s="167">
        <f>SUM(A115:E115)</f>
        <v>0</v>
      </c>
      <c r="G115" s="505" t="s">
        <v>165</v>
      </c>
      <c r="H115" s="506"/>
      <c r="I115" s="506"/>
      <c r="J115" s="507"/>
      <c r="K115" s="458" t="s">
        <v>150</v>
      </c>
      <c r="L115" s="155">
        <v>1965</v>
      </c>
      <c r="M115" s="165">
        <f>+L115*F115</f>
        <v>0</v>
      </c>
      <c r="N115" s="590"/>
      <c r="O115" s="130"/>
    </row>
    <row r="116" spans="1:15" ht="12.75" customHeight="1">
      <c r="A116" s="144"/>
      <c r="B116" s="143"/>
      <c r="C116" s="109"/>
      <c r="D116" s="109"/>
      <c r="E116" s="109"/>
      <c r="F116" s="167">
        <f>SUM(A116:E116)</f>
        <v>0</v>
      </c>
      <c r="G116" s="505" t="s">
        <v>164</v>
      </c>
      <c r="H116" s="506"/>
      <c r="I116" s="506"/>
      <c r="J116" s="507"/>
      <c r="K116" s="458" t="s">
        <v>150</v>
      </c>
      <c r="L116" s="155">
        <v>2455</v>
      </c>
      <c r="M116" s="165">
        <f>+L116*F116</f>
        <v>0</v>
      </c>
      <c r="N116" s="590"/>
      <c r="O116" s="130"/>
    </row>
    <row r="117" spans="1:15" ht="12.75" customHeight="1">
      <c r="A117" s="144"/>
      <c r="B117" s="143"/>
      <c r="C117" s="109"/>
      <c r="D117" s="109"/>
      <c r="E117" s="109"/>
      <c r="F117" s="167">
        <f>SUM(A117:E117)</f>
        <v>0</v>
      </c>
      <c r="G117" s="505" t="s">
        <v>163</v>
      </c>
      <c r="H117" s="506"/>
      <c r="I117" s="506"/>
      <c r="J117" s="507"/>
      <c r="K117" s="458" t="s">
        <v>150</v>
      </c>
      <c r="L117" s="155">
        <v>3040</v>
      </c>
      <c r="M117" s="165">
        <f>+L117*F117</f>
        <v>0</v>
      </c>
      <c r="N117" s="590"/>
      <c r="O117" s="130"/>
    </row>
    <row r="118" spans="1:15" ht="12.75" customHeight="1">
      <c r="A118" s="171"/>
      <c r="B118" s="170"/>
      <c r="C118" s="169"/>
      <c r="D118" s="169"/>
      <c r="E118" s="169"/>
      <c r="F118" s="167">
        <f>SUM(A118:E118)</f>
        <v>0</v>
      </c>
      <c r="G118" s="505" t="s">
        <v>162</v>
      </c>
      <c r="H118" s="506"/>
      <c r="I118" s="506"/>
      <c r="J118" s="507"/>
      <c r="K118" s="458" t="s">
        <v>150</v>
      </c>
      <c r="L118" s="168">
        <v>2265</v>
      </c>
      <c r="M118" s="165">
        <f>+L118*F118</f>
        <v>0</v>
      </c>
      <c r="N118" s="590"/>
      <c r="O118" s="130"/>
    </row>
    <row r="119" spans="1:15" ht="13">
      <c r="A119" s="160"/>
      <c r="B119" s="159"/>
      <c r="C119" s="158"/>
      <c r="D119" s="158"/>
      <c r="E119" s="158"/>
      <c r="F119" s="156"/>
      <c r="G119" s="521" t="s">
        <v>161</v>
      </c>
      <c r="H119" s="522"/>
      <c r="I119" s="522"/>
      <c r="J119" s="522"/>
      <c r="K119" s="522"/>
      <c r="L119" s="523"/>
      <c r="M119" s="156"/>
      <c r="N119" s="590"/>
      <c r="O119" s="130"/>
    </row>
    <row r="120" spans="1:15" ht="12.75" customHeight="1">
      <c r="A120" s="144"/>
      <c r="B120" s="143"/>
      <c r="C120" s="109"/>
      <c r="D120" s="109"/>
      <c r="E120" s="109"/>
      <c r="F120" s="167">
        <f>SUM(A120:E120)</f>
        <v>0</v>
      </c>
      <c r="G120" s="526" t="s">
        <v>160</v>
      </c>
      <c r="H120" s="526"/>
      <c r="I120" s="526"/>
      <c r="J120" s="526"/>
      <c r="K120" s="458" t="s">
        <v>150</v>
      </c>
      <c r="L120" s="155">
        <v>1110</v>
      </c>
      <c r="M120" s="165">
        <f>+L120*F120</f>
        <v>0</v>
      </c>
      <c r="N120" s="590"/>
      <c r="O120" s="130"/>
    </row>
    <row r="121" spans="1:15" ht="12.75" customHeight="1">
      <c r="A121" s="144"/>
      <c r="B121" s="143"/>
      <c r="C121" s="109"/>
      <c r="D121" s="109"/>
      <c r="E121" s="109"/>
      <c r="F121" s="167">
        <f>SUM(A121:E121)</f>
        <v>0</v>
      </c>
      <c r="G121" s="526" t="s">
        <v>159</v>
      </c>
      <c r="H121" s="526"/>
      <c r="I121" s="526"/>
      <c r="J121" s="526"/>
      <c r="K121" s="458" t="s">
        <v>150</v>
      </c>
      <c r="L121" s="155">
        <v>1320</v>
      </c>
      <c r="M121" s="141">
        <f>+L121*F121</f>
        <v>0</v>
      </c>
      <c r="N121" s="590"/>
      <c r="O121" s="130"/>
    </row>
    <row r="122" spans="1:15" ht="13">
      <c r="A122" s="144"/>
      <c r="B122" s="143"/>
      <c r="C122" s="109"/>
      <c r="D122" s="109"/>
      <c r="E122" s="109"/>
      <c r="F122" s="167">
        <f>SUM(A122:E122)</f>
        <v>0</v>
      </c>
      <c r="G122" s="526" t="s">
        <v>158</v>
      </c>
      <c r="H122" s="526"/>
      <c r="I122" s="526"/>
      <c r="J122" s="526"/>
      <c r="K122" s="458" t="s">
        <v>150</v>
      </c>
      <c r="L122" s="155">
        <v>1475</v>
      </c>
      <c r="M122" s="141">
        <f>+L122*F122</f>
        <v>0</v>
      </c>
      <c r="N122" s="590"/>
      <c r="O122" s="130"/>
    </row>
    <row r="123" spans="1:15" ht="13">
      <c r="A123" s="144"/>
      <c r="B123" s="143"/>
      <c r="C123" s="109"/>
      <c r="D123" s="109"/>
      <c r="E123" s="109"/>
      <c r="F123" s="167">
        <f>SUM(A123:E123)</f>
        <v>0</v>
      </c>
      <c r="G123" s="526" t="s">
        <v>157</v>
      </c>
      <c r="H123" s="526"/>
      <c r="I123" s="526"/>
      <c r="J123" s="526"/>
      <c r="K123" s="458" t="s">
        <v>150</v>
      </c>
      <c r="L123" s="155">
        <v>2045</v>
      </c>
      <c r="M123" s="141">
        <f>+L123*F123</f>
        <v>0</v>
      </c>
      <c r="N123" s="590"/>
      <c r="O123" s="130"/>
    </row>
    <row r="124" spans="1:15" ht="13">
      <c r="A124" s="160"/>
      <c r="B124" s="159"/>
      <c r="C124" s="158"/>
      <c r="D124" s="158"/>
      <c r="E124" s="158"/>
      <c r="F124" s="156"/>
      <c r="G124" s="521" t="s">
        <v>156</v>
      </c>
      <c r="H124" s="522"/>
      <c r="I124" s="522"/>
      <c r="J124" s="522"/>
      <c r="K124" s="522"/>
      <c r="L124" s="523"/>
      <c r="M124" s="156"/>
      <c r="N124" s="590"/>
      <c r="O124" s="130"/>
    </row>
    <row r="125" spans="1:15" ht="12.75" customHeight="1">
      <c r="A125" s="144"/>
      <c r="B125" s="143"/>
      <c r="C125" s="109"/>
      <c r="D125" s="109"/>
      <c r="E125" s="109"/>
      <c r="F125" s="142">
        <f>SUM(A125:E125)</f>
        <v>0</v>
      </c>
      <c r="G125" s="505" t="s">
        <v>155</v>
      </c>
      <c r="H125" s="506"/>
      <c r="I125" s="506"/>
      <c r="J125" s="507"/>
      <c r="K125" s="458" t="s">
        <v>150</v>
      </c>
      <c r="L125" s="155">
        <v>3165</v>
      </c>
      <c r="M125" s="141">
        <f>+L125*F125</f>
        <v>0</v>
      </c>
      <c r="N125" s="590"/>
      <c r="O125" s="130"/>
    </row>
    <row r="126" spans="1:15" ht="13">
      <c r="A126" s="160"/>
      <c r="B126" s="159"/>
      <c r="C126" s="158"/>
      <c r="D126" s="158"/>
      <c r="E126" s="158"/>
      <c r="F126" s="156"/>
      <c r="G126" s="135" t="s">
        <v>154</v>
      </c>
      <c r="H126" s="157"/>
      <c r="I126" s="157"/>
      <c r="J126" s="164"/>
      <c r="K126" s="163"/>
      <c r="L126" s="162"/>
      <c r="M126" s="156"/>
      <c r="N126" s="590"/>
      <c r="O126" s="130"/>
    </row>
    <row r="127" spans="1:15" ht="12.75" customHeight="1">
      <c r="A127" s="144"/>
      <c r="B127" s="143"/>
      <c r="C127" s="109"/>
      <c r="D127" s="109"/>
      <c r="E127" s="109"/>
      <c r="F127" s="142">
        <f>SUM(A127:E127)</f>
        <v>0</v>
      </c>
      <c r="G127" s="505" t="s">
        <v>153</v>
      </c>
      <c r="H127" s="506"/>
      <c r="I127" s="506"/>
      <c r="J127" s="507"/>
      <c r="K127" s="458" t="s">
        <v>150</v>
      </c>
      <c r="L127" s="155">
        <v>1315</v>
      </c>
      <c r="M127" s="141">
        <f>+L127*F127</f>
        <v>0</v>
      </c>
      <c r="N127" s="590"/>
      <c r="O127" s="130"/>
    </row>
    <row r="128" spans="1:15" ht="12.75" customHeight="1">
      <c r="A128" s="144"/>
      <c r="B128" s="143"/>
      <c r="C128" s="109"/>
      <c r="D128" s="109"/>
      <c r="E128" s="109"/>
      <c r="F128" s="142">
        <f>SUM(A128:E128)</f>
        <v>0</v>
      </c>
      <c r="G128" s="505" t="s">
        <v>152</v>
      </c>
      <c r="H128" s="506"/>
      <c r="I128" s="506"/>
      <c r="J128" s="507"/>
      <c r="K128" s="458" t="s">
        <v>150</v>
      </c>
      <c r="L128" s="155">
        <v>1990</v>
      </c>
      <c r="M128" s="141">
        <f>+L128*F128</f>
        <v>0</v>
      </c>
      <c r="N128" s="590"/>
      <c r="O128" s="130"/>
    </row>
    <row r="129" spans="1:15" ht="13">
      <c r="A129" s="144"/>
      <c r="B129" s="143"/>
      <c r="C129" s="109"/>
      <c r="D129" s="109"/>
      <c r="E129" s="109"/>
      <c r="F129" s="142">
        <f>SUM(A129:E129)</f>
        <v>0</v>
      </c>
      <c r="G129" s="505" t="s">
        <v>151</v>
      </c>
      <c r="H129" s="506"/>
      <c r="I129" s="506"/>
      <c r="J129" s="507"/>
      <c r="K129" s="458" t="s">
        <v>150</v>
      </c>
      <c r="L129" s="155">
        <v>1990</v>
      </c>
      <c r="M129" s="141">
        <f>+L129*F129</f>
        <v>0</v>
      </c>
      <c r="N129" s="590"/>
      <c r="O129" s="130"/>
    </row>
    <row r="130" spans="1:15" ht="13">
      <c r="A130" s="160"/>
      <c r="B130" s="159"/>
      <c r="C130" s="158"/>
      <c r="D130" s="158"/>
      <c r="E130" s="158"/>
      <c r="F130" s="156"/>
      <c r="G130" s="135" t="s">
        <v>149</v>
      </c>
      <c r="H130" s="157"/>
      <c r="I130" s="157"/>
      <c r="J130" s="164"/>
      <c r="K130" s="161"/>
      <c r="L130" s="161"/>
      <c r="M130" s="156"/>
      <c r="N130" s="590"/>
      <c r="O130" s="130"/>
    </row>
    <row r="131" spans="1:15" ht="13">
      <c r="A131" s="144"/>
      <c r="B131" s="143"/>
      <c r="C131" s="109"/>
      <c r="D131" s="109"/>
      <c r="E131" s="109"/>
      <c r="F131" s="142">
        <f>SUM(A131:E131)</f>
        <v>0</v>
      </c>
      <c r="G131" s="505" t="s">
        <v>148</v>
      </c>
      <c r="H131" s="506"/>
      <c r="I131" s="506"/>
      <c r="J131" s="507"/>
      <c r="K131" s="458" t="s">
        <v>150</v>
      </c>
      <c r="L131" s="155">
        <v>1760</v>
      </c>
      <c r="M131" s="141">
        <f>+L131*F131</f>
        <v>0</v>
      </c>
      <c r="N131" s="590"/>
      <c r="O131" s="130"/>
    </row>
    <row r="132" spans="1:15" ht="12.75" customHeight="1">
      <c r="A132" s="144"/>
      <c r="B132" s="143"/>
      <c r="C132" s="109"/>
      <c r="D132" s="109"/>
      <c r="E132" s="109"/>
      <c r="F132" s="142">
        <f>SUM(A132:E132)</f>
        <v>0</v>
      </c>
      <c r="G132" s="505" t="s">
        <v>147</v>
      </c>
      <c r="H132" s="506"/>
      <c r="I132" s="506"/>
      <c r="J132" s="507"/>
      <c r="K132" s="458" t="s">
        <v>150</v>
      </c>
      <c r="L132" s="155">
        <v>2750</v>
      </c>
      <c r="M132" s="141">
        <f>+L132*F132</f>
        <v>0</v>
      </c>
      <c r="N132" s="590"/>
      <c r="O132" s="130"/>
    </row>
    <row r="133" spans="1:15" ht="12.75" customHeight="1">
      <c r="A133" s="144"/>
      <c r="B133" s="143"/>
      <c r="C133" s="109"/>
      <c r="D133" s="109"/>
      <c r="E133" s="109"/>
      <c r="F133" s="142">
        <f>SUM(A133:E133)</f>
        <v>0</v>
      </c>
      <c r="G133" s="505" t="s">
        <v>146</v>
      </c>
      <c r="H133" s="506"/>
      <c r="I133" s="506"/>
      <c r="J133" s="507"/>
      <c r="K133" s="458" t="s">
        <v>150</v>
      </c>
      <c r="L133" s="155">
        <v>2785</v>
      </c>
      <c r="M133" s="141">
        <f>+L133*F133</f>
        <v>0</v>
      </c>
      <c r="N133" s="590"/>
      <c r="O133" s="130"/>
    </row>
    <row r="134" spans="1:15" ht="12.75" customHeight="1">
      <c r="A134" s="160"/>
      <c r="B134" s="159"/>
      <c r="C134" s="158"/>
      <c r="D134" s="158"/>
      <c r="E134" s="158"/>
      <c r="F134" s="156"/>
      <c r="G134" s="521" t="s">
        <v>145</v>
      </c>
      <c r="H134" s="522"/>
      <c r="I134" s="522"/>
      <c r="J134" s="522"/>
      <c r="K134" s="522"/>
      <c r="L134" s="523"/>
      <c r="M134" s="156"/>
      <c r="N134" s="590"/>
      <c r="O134" s="130"/>
    </row>
    <row r="135" spans="1:15" ht="13">
      <c r="A135" s="144"/>
      <c r="B135" s="143"/>
      <c r="C135" s="109"/>
      <c r="D135" s="109"/>
      <c r="E135" s="109"/>
      <c r="F135" s="142">
        <f>SUM(A135:E135)</f>
        <v>0</v>
      </c>
      <c r="G135" s="505" t="s">
        <v>144</v>
      </c>
      <c r="H135" s="506"/>
      <c r="I135" s="506"/>
      <c r="J135" s="506"/>
      <c r="K135" s="507"/>
      <c r="L135" s="155">
        <v>1000</v>
      </c>
      <c r="M135" s="141">
        <f>+L135*F135</f>
        <v>0</v>
      </c>
      <c r="N135" s="590"/>
      <c r="O135" s="130"/>
    </row>
    <row r="136" spans="1:15" ht="25.5" customHeight="1">
      <c r="A136" s="144"/>
      <c r="B136" s="143"/>
      <c r="C136" s="109"/>
      <c r="D136" s="109"/>
      <c r="E136" s="109"/>
      <c r="F136" s="142">
        <f>SUM(A136:E136)</f>
        <v>0</v>
      </c>
      <c r="G136" s="505" t="s">
        <v>439</v>
      </c>
      <c r="H136" s="506"/>
      <c r="I136" s="506"/>
      <c r="J136" s="506"/>
      <c r="K136" s="507"/>
      <c r="L136" s="168">
        <v>10112</v>
      </c>
      <c r="M136" s="141">
        <f>+L136*F136</f>
        <v>0</v>
      </c>
      <c r="N136" s="590"/>
      <c r="O136" s="130"/>
    </row>
    <row r="137" spans="1:15" ht="12.75" customHeight="1">
      <c r="A137" s="160"/>
      <c r="B137" s="159"/>
      <c r="C137" s="158"/>
      <c r="D137" s="158"/>
      <c r="E137" s="158"/>
      <c r="F137" s="156"/>
      <c r="G137" s="521" t="s">
        <v>143</v>
      </c>
      <c r="H137" s="522"/>
      <c r="I137" s="522"/>
      <c r="J137" s="522"/>
      <c r="K137" s="522"/>
      <c r="L137" s="523"/>
      <c r="M137" s="156"/>
      <c r="N137" s="590"/>
      <c r="O137" s="130"/>
    </row>
    <row r="138" spans="1:15" ht="26" customHeight="1">
      <c r="A138" s="144"/>
      <c r="B138" s="143"/>
      <c r="C138" s="109"/>
      <c r="D138" s="109"/>
      <c r="E138" s="109"/>
      <c r="F138" s="142">
        <f>SUM(A138:E138)</f>
        <v>0</v>
      </c>
      <c r="G138" s="505" t="s">
        <v>447</v>
      </c>
      <c r="H138" s="506"/>
      <c r="I138" s="506"/>
      <c r="J138" s="506"/>
      <c r="K138" s="507"/>
      <c r="L138" s="155">
        <v>730</v>
      </c>
      <c r="M138" s="141">
        <f>+L138*F138</f>
        <v>0</v>
      </c>
      <c r="N138" s="590"/>
      <c r="O138" s="130"/>
    </row>
    <row r="139" spans="1:15" ht="13">
      <c r="A139" s="144"/>
      <c r="B139" s="143"/>
      <c r="C139" s="109"/>
      <c r="D139" s="109"/>
      <c r="E139" s="109"/>
      <c r="F139" s="142">
        <f>SUM(A139:E139)</f>
        <v>0</v>
      </c>
      <c r="G139" s="505" t="s">
        <v>448</v>
      </c>
      <c r="H139" s="506"/>
      <c r="I139" s="506"/>
      <c r="J139" s="506"/>
      <c r="K139" s="507"/>
      <c r="L139" s="155">
        <v>730</v>
      </c>
      <c r="M139" s="141">
        <f>+L139*F139</f>
        <v>0</v>
      </c>
      <c r="N139" s="590"/>
      <c r="O139" s="130"/>
    </row>
    <row r="140" spans="1:15" ht="13">
      <c r="A140" s="140"/>
      <c r="B140" s="139"/>
      <c r="C140" s="138"/>
      <c r="D140" s="138"/>
      <c r="E140" s="137"/>
      <c r="F140" s="136"/>
      <c r="G140" s="135"/>
      <c r="H140" s="134"/>
      <c r="I140" s="134"/>
      <c r="J140" s="133"/>
      <c r="K140" s="132"/>
      <c r="L140" s="131" t="s">
        <v>55</v>
      </c>
      <c r="M140" s="131">
        <f>SUM(M106:M139)</f>
        <v>0</v>
      </c>
      <c r="N140" s="590"/>
      <c r="O140" s="130"/>
    </row>
    <row r="141" spans="1:15" ht="15.5">
      <c r="A141" s="508" t="s">
        <v>138</v>
      </c>
      <c r="B141" s="509"/>
      <c r="C141" s="509"/>
      <c r="D141" s="509"/>
      <c r="E141" s="510"/>
      <c r="F141" s="153"/>
      <c r="G141" s="524" t="s">
        <v>142</v>
      </c>
      <c r="H141" s="525"/>
      <c r="I141" s="525"/>
      <c r="J141" s="525"/>
      <c r="K141" s="525"/>
      <c r="L141" s="525"/>
      <c r="M141" s="525"/>
      <c r="N141" s="590"/>
    </row>
    <row r="142" spans="1:15" ht="34.5">
      <c r="A142" s="152" t="str">
        <f>+'DATOS MAESTROS'!$B$8</f>
        <v>N/A</v>
      </c>
      <c r="B142" s="151" t="str">
        <f>+'DATOS MAESTROS'!$B$9</f>
        <v>N/A</v>
      </c>
      <c r="C142" s="150">
        <f>+'DATOS MAESTROS'!$B$10</f>
        <v>45810</v>
      </c>
      <c r="D142" s="150">
        <f>+'DATOS MAESTROS'!$B$11</f>
        <v>45811</v>
      </c>
      <c r="E142" s="150">
        <f>+'DATOS MAESTROS'!$B$12</f>
        <v>45812</v>
      </c>
      <c r="F142" s="149" t="s">
        <v>56</v>
      </c>
      <c r="G142" s="513" t="s">
        <v>136</v>
      </c>
      <c r="H142" s="514"/>
      <c r="I142" s="514"/>
      <c r="J142" s="514"/>
      <c r="K142" s="515"/>
      <c r="L142" s="148" t="s">
        <v>135</v>
      </c>
      <c r="M142" s="147" t="s">
        <v>134</v>
      </c>
      <c r="N142" s="590"/>
      <c r="O142" s="130"/>
    </row>
    <row r="143" spans="1:15" ht="13">
      <c r="A143" s="144"/>
      <c r="B143" s="143"/>
      <c r="C143" s="146"/>
      <c r="D143" s="146"/>
      <c r="E143" s="146"/>
      <c r="F143" s="142">
        <f>SUM(A143:E143)</f>
        <v>0</v>
      </c>
      <c r="G143" s="505" t="s">
        <v>141</v>
      </c>
      <c r="H143" s="506"/>
      <c r="I143" s="506"/>
      <c r="J143" s="506"/>
      <c r="K143" s="507"/>
      <c r="L143" s="145">
        <v>1635</v>
      </c>
      <c r="M143" s="141">
        <f>+L143*F143</f>
        <v>0</v>
      </c>
      <c r="N143" s="590"/>
      <c r="O143" s="130"/>
    </row>
    <row r="144" spans="1:15" ht="13">
      <c r="A144" s="144"/>
      <c r="B144" s="143"/>
      <c r="C144" s="109"/>
      <c r="D144" s="109"/>
      <c r="E144" s="109"/>
      <c r="F144" s="142">
        <f>SUM(A144:E144)</f>
        <v>0</v>
      </c>
      <c r="G144" s="505" t="s">
        <v>140</v>
      </c>
      <c r="H144" s="506"/>
      <c r="I144" s="506"/>
      <c r="J144" s="506"/>
      <c r="K144" s="507"/>
      <c r="L144" s="145">
        <v>1440</v>
      </c>
      <c r="M144" s="141">
        <f>+L144*F144</f>
        <v>0</v>
      </c>
      <c r="N144" s="590"/>
      <c r="O144" s="130"/>
    </row>
    <row r="145" spans="1:15" ht="13">
      <c r="A145" s="144"/>
      <c r="B145" s="143"/>
      <c r="C145" s="109"/>
      <c r="D145" s="109"/>
      <c r="E145" s="109"/>
      <c r="F145" s="142">
        <f>SUM(A145:E145)</f>
        <v>0</v>
      </c>
      <c r="G145" s="505" t="s">
        <v>139</v>
      </c>
      <c r="H145" s="506"/>
      <c r="I145" s="506"/>
      <c r="J145" s="506"/>
      <c r="K145" s="507"/>
      <c r="L145" s="145">
        <v>970</v>
      </c>
      <c r="M145" s="141">
        <f>+L145*F145</f>
        <v>0</v>
      </c>
      <c r="N145" s="590"/>
      <c r="O145" s="130"/>
    </row>
    <row r="146" spans="1:15" ht="13">
      <c r="A146" s="140"/>
      <c r="B146" s="139"/>
      <c r="C146" s="138"/>
      <c r="D146" s="138"/>
      <c r="E146" s="137"/>
      <c r="F146" s="136"/>
      <c r="G146" s="135"/>
      <c r="H146" s="134"/>
      <c r="I146" s="134"/>
      <c r="J146" s="133"/>
      <c r="K146" s="132"/>
      <c r="L146" s="131" t="s">
        <v>55</v>
      </c>
      <c r="M146" s="154">
        <f>SUM(M143:M145)</f>
        <v>0</v>
      </c>
      <c r="N146" s="590"/>
      <c r="O146" s="130"/>
    </row>
    <row r="147" spans="1:15" ht="15.5">
      <c r="A147" s="508" t="s">
        <v>138</v>
      </c>
      <c r="B147" s="509"/>
      <c r="C147" s="509"/>
      <c r="D147" s="509"/>
      <c r="E147" s="510"/>
      <c r="F147" s="153"/>
      <c r="G147" s="511" t="s">
        <v>137</v>
      </c>
      <c r="H147" s="512"/>
      <c r="I147" s="512"/>
      <c r="J147" s="512"/>
      <c r="K147" s="512"/>
      <c r="L147" s="512"/>
      <c r="M147" s="512"/>
      <c r="N147" s="590"/>
    </row>
    <row r="148" spans="1:15" ht="34.5">
      <c r="A148" s="152" t="str">
        <f>+'DATOS MAESTROS'!$B$8</f>
        <v>N/A</v>
      </c>
      <c r="B148" s="151" t="str">
        <f>+'DATOS MAESTROS'!$B$9</f>
        <v>N/A</v>
      </c>
      <c r="C148" s="150">
        <f>+'DATOS MAESTROS'!$B$10</f>
        <v>45810</v>
      </c>
      <c r="D148" s="150">
        <f>+'DATOS MAESTROS'!$B$11</f>
        <v>45811</v>
      </c>
      <c r="E148" s="150">
        <f>+'DATOS MAESTROS'!$B$12</f>
        <v>45812</v>
      </c>
      <c r="F148" s="149" t="s">
        <v>56</v>
      </c>
      <c r="G148" s="513" t="s">
        <v>136</v>
      </c>
      <c r="H148" s="514"/>
      <c r="I148" s="514"/>
      <c r="J148" s="514"/>
      <c r="K148" s="515"/>
      <c r="L148" s="148" t="s">
        <v>135</v>
      </c>
      <c r="M148" s="147" t="s">
        <v>134</v>
      </c>
      <c r="N148" s="590"/>
      <c r="O148" s="130"/>
    </row>
    <row r="149" spans="1:15" ht="13">
      <c r="A149" s="144"/>
      <c r="B149" s="143"/>
      <c r="C149" s="146"/>
      <c r="D149" s="146"/>
      <c r="E149" s="146"/>
      <c r="F149" s="142">
        <f>SUM(A149:E149)</f>
        <v>0</v>
      </c>
      <c r="G149" s="505" t="s">
        <v>133</v>
      </c>
      <c r="H149" s="506"/>
      <c r="I149" s="506"/>
      <c r="J149" s="506"/>
      <c r="K149" s="507"/>
      <c r="L149" s="145">
        <v>435</v>
      </c>
      <c r="M149" s="141">
        <f>+L149*F149</f>
        <v>0</v>
      </c>
      <c r="N149" s="590"/>
      <c r="O149" s="130"/>
    </row>
    <row r="150" spans="1:15" ht="13">
      <c r="A150" s="144"/>
      <c r="B150" s="143"/>
      <c r="C150" s="109"/>
      <c r="D150" s="109"/>
      <c r="E150" s="109"/>
      <c r="F150" s="142">
        <f>SUM(A150:E150)</f>
        <v>0</v>
      </c>
      <c r="G150" s="505" t="s">
        <v>132</v>
      </c>
      <c r="H150" s="506"/>
      <c r="I150" s="506"/>
      <c r="J150" s="506"/>
      <c r="K150" s="507"/>
      <c r="L150" s="145">
        <v>230</v>
      </c>
      <c r="M150" s="141">
        <f>+L150*F150</f>
        <v>0</v>
      </c>
      <c r="N150" s="590"/>
      <c r="O150" s="130"/>
    </row>
    <row r="151" spans="1:15" ht="12.75" customHeight="1">
      <c r="A151" s="144"/>
      <c r="B151" s="143"/>
      <c r="C151" s="109"/>
      <c r="D151" s="109"/>
      <c r="E151" s="109"/>
      <c r="F151" s="142">
        <f>SUM(A151:E151)</f>
        <v>0</v>
      </c>
      <c r="G151" s="505" t="s">
        <v>457</v>
      </c>
      <c r="H151" s="506"/>
      <c r="I151" s="506"/>
      <c r="J151" s="506"/>
      <c r="K151" s="507"/>
      <c r="L151" s="459">
        <v>38.28</v>
      </c>
      <c r="M151" s="141">
        <f>+L151*F151</f>
        <v>0</v>
      </c>
      <c r="N151" s="590"/>
      <c r="O151" s="130"/>
    </row>
    <row r="152" spans="1:15" ht="13">
      <c r="A152" s="140"/>
      <c r="B152" s="139"/>
      <c r="C152" s="138"/>
      <c r="D152" s="138"/>
      <c r="E152" s="137"/>
      <c r="F152" s="136"/>
      <c r="G152" s="135"/>
      <c r="H152" s="134"/>
      <c r="I152" s="134"/>
      <c r="J152" s="133"/>
      <c r="K152" s="132"/>
      <c r="L152" s="131" t="s">
        <v>55</v>
      </c>
      <c r="M152" s="131">
        <f>SUM(M149:M151)</f>
        <v>0</v>
      </c>
      <c r="N152" s="590"/>
      <c r="O152" s="130"/>
    </row>
    <row r="153" spans="1:15" ht="13">
      <c r="A153" s="516" t="s">
        <v>131</v>
      </c>
      <c r="B153" s="517"/>
      <c r="C153" s="517"/>
      <c r="D153" s="517"/>
      <c r="E153" s="518"/>
      <c r="F153" s="519"/>
      <c r="G153" s="519"/>
      <c r="H153" s="519"/>
      <c r="I153" s="518"/>
      <c r="J153" s="518"/>
      <c r="K153" s="518"/>
      <c r="L153" s="518"/>
      <c r="M153" s="518"/>
      <c r="N153" s="590"/>
    </row>
    <row r="154" spans="1:15">
      <c r="A154" s="129" t="s">
        <v>130</v>
      </c>
      <c r="B154" s="32"/>
      <c r="C154" s="19"/>
      <c r="D154" s="19"/>
      <c r="E154" s="128"/>
      <c r="F154" s="127"/>
      <c r="G154" s="127"/>
      <c r="H154" s="520"/>
      <c r="I154" s="520"/>
      <c r="J154" s="520"/>
      <c r="K154" s="520"/>
      <c r="L154" s="520"/>
      <c r="M154" s="520"/>
      <c r="N154" s="590"/>
    </row>
    <row r="155" spans="1:15">
      <c r="A155" s="469"/>
      <c r="B155" s="470"/>
      <c r="C155" s="470"/>
      <c r="D155" s="470"/>
      <c r="E155" s="470"/>
      <c r="F155" s="470"/>
      <c r="G155" s="470"/>
      <c r="H155" s="470"/>
      <c r="I155" s="470"/>
      <c r="J155" s="470"/>
      <c r="K155" s="470"/>
      <c r="L155" s="470"/>
      <c r="M155" s="470"/>
      <c r="N155" s="590"/>
    </row>
    <row r="156" spans="1:15">
      <c r="A156" s="493"/>
      <c r="B156" s="494"/>
      <c r="C156" s="494"/>
      <c r="D156" s="494"/>
      <c r="E156" s="494"/>
      <c r="F156" s="494"/>
      <c r="G156" s="494"/>
      <c r="H156" s="494"/>
      <c r="I156" s="494"/>
      <c r="J156" s="494"/>
      <c r="K156" s="494"/>
      <c r="L156" s="494"/>
      <c r="M156" s="494"/>
      <c r="N156" s="590"/>
    </row>
    <row r="157" spans="1:15">
      <c r="A157" s="469"/>
      <c r="B157" s="470"/>
      <c r="C157" s="470"/>
      <c r="D157" s="470"/>
      <c r="E157" s="470"/>
      <c r="F157" s="470"/>
      <c r="G157" s="470"/>
      <c r="H157" s="470"/>
      <c r="I157" s="470"/>
      <c r="J157" s="470"/>
      <c r="K157" s="470"/>
      <c r="L157" s="470"/>
      <c r="M157" s="470"/>
      <c r="N157" s="590"/>
    </row>
    <row r="158" spans="1:15">
      <c r="A158" s="469"/>
      <c r="B158" s="470"/>
      <c r="C158" s="470"/>
      <c r="D158" s="470"/>
      <c r="E158" s="470"/>
      <c r="F158" s="470"/>
      <c r="G158" s="470"/>
      <c r="H158" s="470"/>
      <c r="I158" s="470"/>
      <c r="J158" s="470"/>
      <c r="K158" s="470"/>
      <c r="L158" s="470"/>
      <c r="M158" s="470"/>
      <c r="N158" s="590"/>
    </row>
    <row r="159" spans="1:15">
      <c r="A159" s="469"/>
      <c r="B159" s="470"/>
      <c r="C159" s="470"/>
      <c r="D159" s="470"/>
      <c r="E159" s="470"/>
      <c r="F159" s="470"/>
      <c r="G159" s="470"/>
      <c r="H159" s="470"/>
      <c r="I159" s="470"/>
      <c r="J159" s="470"/>
      <c r="K159" s="470"/>
      <c r="L159" s="470"/>
      <c r="M159" s="470"/>
      <c r="N159" s="590"/>
    </row>
    <row r="160" spans="1:15" ht="13">
      <c r="A160" s="495"/>
      <c r="B160" s="496"/>
      <c r="C160" s="496"/>
      <c r="D160" s="496"/>
      <c r="E160" s="496"/>
      <c r="F160" s="496"/>
      <c r="G160" s="496"/>
      <c r="H160" s="496"/>
      <c r="I160" s="496"/>
      <c r="J160" s="496"/>
      <c r="K160" s="496"/>
      <c r="L160" s="496"/>
      <c r="M160" s="496"/>
      <c r="N160" s="590"/>
    </row>
    <row r="161" spans="1:14" ht="13" thickBot="1">
      <c r="A161" s="27"/>
      <c r="B161" s="22"/>
      <c r="C161" s="22"/>
      <c r="D161" s="22"/>
      <c r="E161" s="22"/>
      <c r="F161" s="22"/>
      <c r="G161" s="22"/>
      <c r="H161" s="22"/>
      <c r="I161" s="22"/>
      <c r="J161" s="126"/>
      <c r="K161" s="110"/>
      <c r="L161" s="110"/>
      <c r="M161" s="22"/>
      <c r="N161" s="590"/>
    </row>
    <row r="162" spans="1:14" ht="12.75" customHeight="1">
      <c r="A162" s="497" t="s">
        <v>129</v>
      </c>
      <c r="B162" s="498"/>
      <c r="C162" s="498"/>
      <c r="D162" s="498"/>
      <c r="E162" s="499"/>
      <c r="F162" s="499"/>
      <c r="G162" s="499"/>
      <c r="H162" s="499"/>
      <c r="I162" s="499"/>
      <c r="J162" s="479" t="s">
        <v>128</v>
      </c>
      <c r="K162" s="480"/>
      <c r="L162" s="481"/>
      <c r="M162" s="125">
        <f>+M57+M68+M81+M94+M98+M103</f>
        <v>0</v>
      </c>
      <c r="N162" s="590"/>
    </row>
    <row r="163" spans="1:14" ht="15.75" customHeight="1">
      <c r="A163" s="500" t="s">
        <v>127</v>
      </c>
      <c r="B163" s="501"/>
      <c r="C163" s="501"/>
      <c r="D163" s="501"/>
      <c r="E163" s="501"/>
      <c r="F163" s="501"/>
      <c r="G163" s="501"/>
      <c r="H163" s="501"/>
      <c r="I163" s="501"/>
      <c r="J163" s="482" t="s">
        <v>126</v>
      </c>
      <c r="K163" s="483"/>
      <c r="L163" s="484"/>
      <c r="M163" s="124">
        <f>+M140</f>
        <v>0</v>
      </c>
      <c r="N163" s="590"/>
    </row>
    <row r="164" spans="1:14" ht="13.5" customHeight="1" thickBot="1">
      <c r="A164" s="500"/>
      <c r="B164" s="501"/>
      <c r="C164" s="501"/>
      <c r="D164" s="501"/>
      <c r="E164" s="501"/>
      <c r="F164" s="501"/>
      <c r="G164" s="501"/>
      <c r="H164" s="501"/>
      <c r="I164" s="501"/>
      <c r="J164" s="502" t="s">
        <v>125</v>
      </c>
      <c r="K164" s="503"/>
      <c r="L164" s="504"/>
      <c r="M164" s="123">
        <f>+M146+M152</f>
        <v>0</v>
      </c>
      <c r="N164" s="590"/>
    </row>
    <row r="165" spans="1:14" ht="20.25" customHeight="1">
      <c r="A165" s="477" t="s">
        <v>124</v>
      </c>
      <c r="B165" s="478"/>
      <c r="C165" s="478"/>
      <c r="D165" s="478"/>
      <c r="E165" s="478"/>
      <c r="F165" s="478"/>
      <c r="G165" s="478"/>
      <c r="H165" s="478"/>
      <c r="I165" s="121"/>
      <c r="J165" s="479" t="s">
        <v>71</v>
      </c>
      <c r="K165" s="480"/>
      <c r="L165" s="481"/>
      <c r="M165" s="122">
        <f>SUM(M162:M164)</f>
        <v>0</v>
      </c>
      <c r="N165" s="590"/>
    </row>
    <row r="166" spans="1:14">
      <c r="A166" s="477"/>
      <c r="B166" s="478"/>
      <c r="C166" s="478"/>
      <c r="D166" s="478"/>
      <c r="E166" s="478"/>
      <c r="F166" s="478"/>
      <c r="G166" s="478"/>
      <c r="H166" s="478"/>
      <c r="I166" s="121"/>
      <c r="J166" s="482" t="s">
        <v>123</v>
      </c>
      <c r="K166" s="483"/>
      <c r="L166" s="484"/>
      <c r="M166" s="120">
        <f>+M165*0.15</f>
        <v>0</v>
      </c>
      <c r="N166" s="590"/>
    </row>
    <row r="167" spans="1:14">
      <c r="A167" s="477"/>
      <c r="B167" s="478"/>
      <c r="C167" s="478"/>
      <c r="D167" s="478"/>
      <c r="E167" s="478"/>
      <c r="F167" s="478"/>
      <c r="G167" s="478"/>
      <c r="H167" s="478"/>
      <c r="I167" s="20"/>
      <c r="J167" s="482" t="s">
        <v>122</v>
      </c>
      <c r="K167" s="483"/>
      <c r="L167" s="484"/>
      <c r="M167" s="120">
        <f>+M165*0.16</f>
        <v>0</v>
      </c>
      <c r="N167" s="590"/>
    </row>
    <row r="168" spans="1:14" ht="15.75" customHeight="1" thickBot="1">
      <c r="A168" s="119"/>
      <c r="B168" s="118"/>
      <c r="C168" s="118"/>
      <c r="D168" s="118"/>
      <c r="E168" s="117"/>
      <c r="F168" s="117"/>
      <c r="G168" s="117"/>
      <c r="H168" s="117"/>
      <c r="I168" s="116"/>
      <c r="J168" s="485" t="s">
        <v>121</v>
      </c>
      <c r="K168" s="486"/>
      <c r="L168" s="487"/>
      <c r="M168" s="115">
        <f>SUM(M165:M167)</f>
        <v>0</v>
      </c>
      <c r="N168" s="591"/>
    </row>
    <row r="169" spans="1:14" ht="13" thickBot="1">
      <c r="A169" s="22"/>
      <c r="B169" s="22"/>
      <c r="C169" s="22"/>
      <c r="D169" s="22"/>
      <c r="E169" s="53"/>
      <c r="F169" s="53"/>
      <c r="G169" s="53"/>
      <c r="H169" s="53"/>
      <c r="I169" s="53"/>
      <c r="J169" s="114"/>
      <c r="K169" s="114"/>
      <c r="L169" s="114"/>
      <c r="M169" s="113"/>
      <c r="N169" s="112"/>
    </row>
    <row r="170" spans="1:14" ht="16" thickBot="1">
      <c r="A170" s="488" t="s">
        <v>120</v>
      </c>
      <c r="B170" s="489"/>
      <c r="C170" s="489"/>
      <c r="D170" s="489"/>
      <c r="E170" s="489"/>
      <c r="F170" s="489"/>
      <c r="G170" s="489"/>
      <c r="H170" s="489"/>
      <c r="I170" s="489"/>
      <c r="J170" s="489"/>
      <c r="K170" s="489"/>
      <c r="L170" s="489"/>
      <c r="M170" s="489"/>
      <c r="N170" s="490"/>
    </row>
    <row r="171" spans="1:14" ht="29.25" customHeight="1">
      <c r="A171" s="491" t="s">
        <v>119</v>
      </c>
      <c r="B171" s="491"/>
      <c r="C171" s="491"/>
      <c r="D171" s="491"/>
      <c r="E171" s="491" t="s">
        <v>118</v>
      </c>
      <c r="F171" s="491"/>
      <c r="G171" s="491"/>
      <c r="H171" s="492" t="s">
        <v>117</v>
      </c>
      <c r="I171" s="492"/>
      <c r="J171" s="491" t="s">
        <v>116</v>
      </c>
      <c r="K171" s="491"/>
      <c r="L171" s="492" t="s">
        <v>115</v>
      </c>
      <c r="M171" s="492"/>
      <c r="N171" s="492"/>
    </row>
    <row r="172" spans="1:14" ht="31.5" customHeight="1">
      <c r="A172" s="476" t="s">
        <v>114</v>
      </c>
      <c r="B172" s="476"/>
      <c r="C172" s="476"/>
      <c r="D172" s="476"/>
      <c r="E172" s="476" t="s">
        <v>113</v>
      </c>
      <c r="F172" s="476"/>
      <c r="G172" s="476"/>
      <c r="H172" s="474" t="s">
        <v>112</v>
      </c>
      <c r="I172" s="474"/>
      <c r="J172" s="476" t="s">
        <v>111</v>
      </c>
      <c r="K172" s="476"/>
      <c r="L172" s="474" t="s">
        <v>110</v>
      </c>
      <c r="M172" s="474"/>
      <c r="N172" s="474"/>
    </row>
    <row r="173" spans="1:14" ht="36" customHeight="1">
      <c r="A173" s="476" t="s">
        <v>109</v>
      </c>
      <c r="B173" s="476"/>
      <c r="C173" s="476"/>
      <c r="D173" s="476"/>
      <c r="E173" s="476" t="s">
        <v>108</v>
      </c>
      <c r="F173" s="476"/>
      <c r="G173" s="476"/>
      <c r="H173" s="474" t="s">
        <v>107</v>
      </c>
      <c r="I173" s="474"/>
      <c r="J173" s="474" t="s">
        <v>106</v>
      </c>
      <c r="K173" s="474"/>
      <c r="L173" s="474" t="s">
        <v>105</v>
      </c>
      <c r="M173" s="474"/>
      <c r="N173" s="474"/>
    </row>
    <row r="174" spans="1:14" ht="34.5" customHeight="1">
      <c r="A174" s="476" t="s">
        <v>104</v>
      </c>
      <c r="B174" s="476"/>
      <c r="C174" s="476"/>
      <c r="D174" s="476"/>
      <c r="E174" s="476" t="s">
        <v>103</v>
      </c>
      <c r="F174" s="476"/>
      <c r="G174" s="476"/>
      <c r="H174" s="474" t="s">
        <v>102</v>
      </c>
      <c r="I174" s="474"/>
      <c r="J174" s="474" t="s">
        <v>101</v>
      </c>
      <c r="K174" s="474"/>
      <c r="L174" s="474" t="s">
        <v>100</v>
      </c>
      <c r="M174" s="474"/>
      <c r="N174" s="474"/>
    </row>
    <row r="175" spans="1:14" ht="33.75" customHeight="1">
      <c r="A175" s="476" t="s">
        <v>99</v>
      </c>
      <c r="B175" s="476"/>
      <c r="C175" s="476"/>
      <c r="D175" s="476"/>
      <c r="E175" s="476" t="s">
        <v>98</v>
      </c>
      <c r="F175" s="476"/>
      <c r="G175" s="476"/>
      <c r="H175" s="474" t="s">
        <v>97</v>
      </c>
      <c r="I175" s="474"/>
      <c r="J175" s="474" t="s">
        <v>96</v>
      </c>
      <c r="K175" s="474"/>
      <c r="L175" s="474" t="s">
        <v>95</v>
      </c>
      <c r="M175" s="474"/>
      <c r="N175" s="474"/>
    </row>
    <row r="176" spans="1:14" ht="27.75" customHeight="1">
      <c r="A176" s="474" t="s">
        <v>94</v>
      </c>
      <c r="B176" s="474"/>
      <c r="C176" s="474"/>
      <c r="D176" s="474"/>
      <c r="E176" s="475"/>
      <c r="F176" s="475"/>
      <c r="G176" s="475"/>
      <c r="H176" s="475"/>
      <c r="I176" s="475"/>
      <c r="J176" s="476"/>
      <c r="K176" s="476"/>
      <c r="L176" s="475"/>
      <c r="M176" s="475"/>
      <c r="N176" s="475"/>
    </row>
    <row r="177" spans="1:14" ht="13" thickBot="1"/>
    <row r="178" spans="1:14" s="9" customFormat="1" ht="29.25" customHeight="1">
      <c r="A178" s="471" t="s">
        <v>57</v>
      </c>
      <c r="B178" s="472"/>
      <c r="C178" s="472"/>
      <c r="D178" s="472"/>
      <c r="E178" s="472"/>
      <c r="F178" s="472"/>
      <c r="G178" s="472"/>
      <c r="H178" s="472"/>
      <c r="I178" s="472"/>
      <c r="J178" s="472"/>
      <c r="K178" s="472"/>
      <c r="L178" s="472"/>
      <c r="M178" s="472"/>
      <c r="N178" s="473"/>
    </row>
    <row r="179" spans="1:14" s="9" customFormat="1" ht="24" customHeight="1" thickBot="1">
      <c r="A179" s="460" t="s">
        <v>0</v>
      </c>
      <c r="B179" s="461"/>
      <c r="C179" s="462"/>
      <c r="D179" s="462"/>
      <c r="E179" s="462"/>
      <c r="F179" s="462"/>
      <c r="G179" s="462"/>
      <c r="H179" s="462"/>
      <c r="I179" s="462"/>
      <c r="J179" s="462"/>
      <c r="K179" s="462"/>
      <c r="L179" s="462"/>
      <c r="M179" s="462"/>
      <c r="N179" s="463"/>
    </row>
    <row r="180" spans="1:14" s="9" customFormat="1" ht="16.5" customHeight="1" thickBot="1">
      <c r="A180" s="464" t="s">
        <v>90</v>
      </c>
      <c r="B180" s="465"/>
      <c r="C180" s="465"/>
      <c r="D180" s="465"/>
      <c r="E180" s="465"/>
      <c r="F180" s="465"/>
      <c r="G180" s="465"/>
      <c r="H180" s="465"/>
      <c r="I180" s="465"/>
      <c r="J180" s="465"/>
      <c r="K180" s="465"/>
      <c r="L180" s="465"/>
      <c r="M180" s="465"/>
      <c r="N180" s="466"/>
    </row>
  </sheetData>
  <sheetProtection algorithmName="SHA-512" hashValue="u6GtEWAOOB5zfZ/uJ8XjKIdKehavMtnJpm73sXX4upTNHK88EOBJ9yaQ4fIwdhxrNy30th9UCcnWKDuTVA5EqQ==" saltValue="NtRDhWl/J4YBNQ8nfJVwcA==" spinCount="100000" sheet="1" objects="1" scenarios="1"/>
  <mergeCells count="202">
    <mergeCell ref="E13:I13"/>
    <mergeCell ref="K13:M13"/>
    <mergeCell ref="A38:M40"/>
    <mergeCell ref="A23:M23"/>
    <mergeCell ref="K15:M15"/>
    <mergeCell ref="F3:K3"/>
    <mergeCell ref="F4:K4"/>
    <mergeCell ref="A5:N5"/>
    <mergeCell ref="I6:J6"/>
    <mergeCell ref="K6:M6"/>
    <mergeCell ref="N6:N168"/>
    <mergeCell ref="A7:M7"/>
    <mergeCell ref="E8:I8"/>
    <mergeCell ref="L8:M8"/>
    <mergeCell ref="E9:I9"/>
    <mergeCell ref="J34:M34"/>
    <mergeCell ref="J35:M35"/>
    <mergeCell ref="A37:M37"/>
    <mergeCell ref="L9:M10"/>
    <mergeCell ref="E10:I10"/>
    <mergeCell ref="E11:I11"/>
    <mergeCell ref="K11:M11"/>
    <mergeCell ref="E12:I12"/>
    <mergeCell ref="K12:M12"/>
    <mergeCell ref="C19:G19"/>
    <mergeCell ref="E14:I14"/>
    <mergeCell ref="K14:M14"/>
    <mergeCell ref="E15:I15"/>
    <mergeCell ref="A17:M17"/>
    <mergeCell ref="J30:M30"/>
    <mergeCell ref="J31:M31"/>
    <mergeCell ref="H19:M19"/>
    <mergeCell ref="L20:M20"/>
    <mergeCell ref="C21:G21"/>
    <mergeCell ref="K21:M21"/>
    <mergeCell ref="A43:M43"/>
    <mergeCell ref="A44:E44"/>
    <mergeCell ref="F44:M44"/>
    <mergeCell ref="G45:J45"/>
    <mergeCell ref="A24:M24"/>
    <mergeCell ref="H26:H27"/>
    <mergeCell ref="I26:M27"/>
    <mergeCell ref="C28:D28"/>
    <mergeCell ref="I28:M28"/>
    <mergeCell ref="A42:M42"/>
    <mergeCell ref="G46:J46"/>
    <mergeCell ref="G47:J47"/>
    <mergeCell ref="G48:J48"/>
    <mergeCell ref="G49:J49"/>
    <mergeCell ref="G50:J50"/>
    <mergeCell ref="G51:J51"/>
    <mergeCell ref="G52:J52"/>
    <mergeCell ref="G53:J53"/>
    <mergeCell ref="G54:J54"/>
    <mergeCell ref="G55:J55"/>
    <mergeCell ref="G56:J56"/>
    <mergeCell ref="A58:E58"/>
    <mergeCell ref="F58:L58"/>
    <mergeCell ref="G59:K59"/>
    <mergeCell ref="G60:K60"/>
    <mergeCell ref="G61:K61"/>
    <mergeCell ref="G62:K62"/>
    <mergeCell ref="G63:K63"/>
    <mergeCell ref="G64:K64"/>
    <mergeCell ref="G65:K65"/>
    <mergeCell ref="G66:K66"/>
    <mergeCell ref="G67:K67"/>
    <mergeCell ref="A69:E69"/>
    <mergeCell ref="F69:M69"/>
    <mergeCell ref="G70:J70"/>
    <mergeCell ref="G71:J71"/>
    <mergeCell ref="G72:J72"/>
    <mergeCell ref="G73:J73"/>
    <mergeCell ref="G74:J74"/>
    <mergeCell ref="G75:J75"/>
    <mergeCell ref="G76:J76"/>
    <mergeCell ref="G77:J77"/>
    <mergeCell ref="G78:J78"/>
    <mergeCell ref="G79:J79"/>
    <mergeCell ref="G80:J80"/>
    <mergeCell ref="A82:E82"/>
    <mergeCell ref="F82:M82"/>
    <mergeCell ref="G83:J83"/>
    <mergeCell ref="G84:J84"/>
    <mergeCell ref="G85:J85"/>
    <mergeCell ref="G86:J86"/>
    <mergeCell ref="G87:J87"/>
    <mergeCell ref="G88:J88"/>
    <mergeCell ref="G89:J89"/>
    <mergeCell ref="G90:J90"/>
    <mergeCell ref="G91:J91"/>
    <mergeCell ref="G92:J92"/>
    <mergeCell ref="G93:J93"/>
    <mergeCell ref="A95:E95"/>
    <mergeCell ref="F95:M95"/>
    <mergeCell ref="G96:J96"/>
    <mergeCell ref="G97:J97"/>
    <mergeCell ref="A99:E99"/>
    <mergeCell ref="F99:M99"/>
    <mergeCell ref="G100:J100"/>
    <mergeCell ref="G101:J101"/>
    <mergeCell ref="G102:J102"/>
    <mergeCell ref="A104:E104"/>
    <mergeCell ref="F104:M104"/>
    <mergeCell ref="G105:J105"/>
    <mergeCell ref="G106:L106"/>
    <mergeCell ref="G107:J107"/>
    <mergeCell ref="G108:J108"/>
    <mergeCell ref="G109:J109"/>
    <mergeCell ref="G119:L119"/>
    <mergeCell ref="G117:J117"/>
    <mergeCell ref="G118:J118"/>
    <mergeCell ref="G110:L110"/>
    <mergeCell ref="G111:J111"/>
    <mergeCell ref="G112:J112"/>
    <mergeCell ref="G113:J113"/>
    <mergeCell ref="G114:L114"/>
    <mergeCell ref="G115:J115"/>
    <mergeCell ref="G116:J116"/>
    <mergeCell ref="G134:L134"/>
    <mergeCell ref="G131:J131"/>
    <mergeCell ref="G132:J132"/>
    <mergeCell ref="G133:J133"/>
    <mergeCell ref="G129:J129"/>
    <mergeCell ref="G124:L124"/>
    <mergeCell ref="G121:J121"/>
    <mergeCell ref="G120:J120"/>
    <mergeCell ref="G122:J122"/>
    <mergeCell ref="G123:J123"/>
    <mergeCell ref="G128:J128"/>
    <mergeCell ref="G127:J127"/>
    <mergeCell ref="G125:J125"/>
    <mergeCell ref="G135:K135"/>
    <mergeCell ref="G137:L137"/>
    <mergeCell ref="G138:K138"/>
    <mergeCell ref="G139:K139"/>
    <mergeCell ref="A141:E141"/>
    <mergeCell ref="G141:M141"/>
    <mergeCell ref="G142:K142"/>
    <mergeCell ref="G143:K143"/>
    <mergeCell ref="G144:K144"/>
    <mergeCell ref="G136:K136"/>
    <mergeCell ref="G145:K145"/>
    <mergeCell ref="A147:E147"/>
    <mergeCell ref="G147:M147"/>
    <mergeCell ref="G148:K148"/>
    <mergeCell ref="G149:K149"/>
    <mergeCell ref="G150:K150"/>
    <mergeCell ref="G151:K151"/>
    <mergeCell ref="A153:M153"/>
    <mergeCell ref="H154:M154"/>
    <mergeCell ref="A156:M156"/>
    <mergeCell ref="A158:M158"/>
    <mergeCell ref="A159:M159"/>
    <mergeCell ref="A160:M160"/>
    <mergeCell ref="A162:I162"/>
    <mergeCell ref="J162:L162"/>
    <mergeCell ref="A163:I164"/>
    <mergeCell ref="J163:L163"/>
    <mergeCell ref="J164:L164"/>
    <mergeCell ref="J172:K172"/>
    <mergeCell ref="L172:N172"/>
    <mergeCell ref="A173:D173"/>
    <mergeCell ref="E173:G173"/>
    <mergeCell ref="H173:I173"/>
    <mergeCell ref="J173:K173"/>
    <mergeCell ref="A165:H167"/>
    <mergeCell ref="J165:L165"/>
    <mergeCell ref="J166:L166"/>
    <mergeCell ref="J167:L167"/>
    <mergeCell ref="L173:N173"/>
    <mergeCell ref="J168:L168"/>
    <mergeCell ref="A170:N170"/>
    <mergeCell ref="A171:D171"/>
    <mergeCell ref="E171:G171"/>
    <mergeCell ref="H171:I171"/>
    <mergeCell ref="J171:K171"/>
    <mergeCell ref="L171:N171"/>
    <mergeCell ref="A179:N179"/>
    <mergeCell ref="A180:N180"/>
    <mergeCell ref="A18:M18"/>
    <mergeCell ref="A155:M155"/>
    <mergeCell ref="A157:M157"/>
    <mergeCell ref="A178:N178"/>
    <mergeCell ref="A176:D176"/>
    <mergeCell ref="E176:G176"/>
    <mergeCell ref="H176:I176"/>
    <mergeCell ref="J176:K176"/>
    <mergeCell ref="L176:N176"/>
    <mergeCell ref="A174:D174"/>
    <mergeCell ref="E174:G174"/>
    <mergeCell ref="H174:I174"/>
    <mergeCell ref="J174:K174"/>
    <mergeCell ref="L174:N174"/>
    <mergeCell ref="A175:D175"/>
    <mergeCell ref="E175:G175"/>
    <mergeCell ref="H175:I175"/>
    <mergeCell ref="J175:K175"/>
    <mergeCell ref="L175:N175"/>
    <mergeCell ref="A172:D172"/>
    <mergeCell ref="E172:G172"/>
    <mergeCell ref="H172:I172"/>
  </mergeCells>
  <hyperlinks>
    <hyperlink ref="A179" r:id="rId1" xr:uid="{67435EDB-1251-4EA0-9879-82EE638E11A0}"/>
  </hyperlinks>
  <printOptions horizontalCentered="1"/>
  <pageMargins left="0.39370078740157483" right="0.39370078740157483" top="0.39370078740157483" bottom="0.39370078740157483" header="0" footer="0"/>
  <pageSetup scale="71" fitToHeight="10" orientation="portrait" r:id="rId2"/>
  <rowBreaks count="4" manualBreakCount="4">
    <brk id="43" max="16383" man="1"/>
    <brk id="68" max="16383" man="1"/>
    <brk id="103" max="16383" man="1"/>
    <brk id="169" max="16383"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BB28-483F-45FF-9262-FD30E3AACAD2}">
  <sheetPr>
    <tabColor rgb="FF990033"/>
    <pageSetUpPr fitToPage="1"/>
  </sheetPr>
  <dimension ref="A1:N184"/>
  <sheetViews>
    <sheetView showGridLines="0" zoomScaleNormal="100" workbookViewId="0"/>
  </sheetViews>
  <sheetFormatPr baseColWidth="10" defaultColWidth="11.453125" defaultRowHeight="12.5"/>
  <cols>
    <col min="1" max="4" width="9.26953125" style="8" customWidth="1"/>
    <col min="5" max="5" width="11.26953125" style="8" customWidth="1"/>
    <col min="6" max="8" width="11.453125" style="8"/>
    <col min="9" max="9" width="22.54296875" style="8" customWidth="1"/>
    <col min="10" max="12" width="11.453125" style="8"/>
    <col min="13" max="13" width="14.26953125" style="8" customWidth="1"/>
    <col min="14" max="14" width="7.7265625" style="8" customWidth="1"/>
    <col min="15" max="16384" width="11.453125" style="8"/>
  </cols>
  <sheetData>
    <row r="1" spans="1:14" ht="58" customHeight="1">
      <c r="A1" s="6" t="s">
        <v>440</v>
      </c>
      <c r="B1" s="6"/>
      <c r="C1" s="6"/>
      <c r="D1" s="6"/>
      <c r="E1" s="7"/>
      <c r="F1" s="7"/>
      <c r="G1" s="7"/>
      <c r="H1" s="7"/>
      <c r="I1" s="7"/>
      <c r="J1" s="7"/>
      <c r="K1" s="7"/>
      <c r="L1" s="7"/>
      <c r="M1" s="7"/>
      <c r="N1" s="7"/>
    </row>
    <row r="2" spans="1:14" ht="15" customHeight="1">
      <c r="A2" s="9"/>
      <c r="B2" s="9"/>
      <c r="C2" s="9"/>
      <c r="D2" s="9"/>
      <c r="E2" s="9"/>
      <c r="F2" s="10"/>
      <c r="G2" s="11"/>
      <c r="H2" s="11"/>
      <c r="I2" s="11"/>
      <c r="J2" s="11"/>
      <c r="K2" s="11"/>
      <c r="L2" s="605"/>
      <c r="M2" s="605"/>
      <c r="N2" s="605"/>
    </row>
    <row r="3" spans="1:14" ht="15" customHeight="1">
      <c r="A3" s="9"/>
      <c r="B3" s="9"/>
      <c r="C3" s="9"/>
      <c r="D3" s="9"/>
      <c r="E3" s="12"/>
      <c r="F3" s="580" t="s">
        <v>276</v>
      </c>
      <c r="G3" s="580"/>
      <c r="H3" s="580"/>
      <c r="I3" s="580"/>
      <c r="J3" s="580"/>
      <c r="K3" s="580"/>
      <c r="L3" s="605"/>
      <c r="M3" s="605"/>
      <c r="N3" s="605"/>
    </row>
    <row r="4" spans="1:14" ht="30" customHeight="1" thickBot="1">
      <c r="A4" s="9"/>
      <c r="B4" s="9"/>
      <c r="C4" s="9"/>
      <c r="D4" s="9"/>
      <c r="E4" s="9"/>
      <c r="F4" s="581" t="s">
        <v>247</v>
      </c>
      <c r="G4" s="581"/>
      <c r="H4" s="581"/>
      <c r="I4" s="581"/>
      <c r="J4" s="581"/>
      <c r="K4" s="581"/>
      <c r="L4" s="10"/>
      <c r="M4" s="13"/>
      <c r="N4" s="9"/>
    </row>
    <row r="5" spans="1:14" ht="36.75" customHeight="1" thickBot="1">
      <c r="A5" s="582" t="s">
        <v>441</v>
      </c>
      <c r="B5" s="583"/>
      <c r="C5" s="583"/>
      <c r="D5" s="583"/>
      <c r="E5" s="583"/>
      <c r="F5" s="583"/>
      <c r="G5" s="583"/>
      <c r="H5" s="583"/>
      <c r="I5" s="583"/>
      <c r="J5" s="583"/>
      <c r="K5" s="583"/>
      <c r="L5" s="583"/>
      <c r="M5" s="583"/>
      <c r="N5" s="584"/>
    </row>
    <row r="6" spans="1:14" ht="12.75" customHeight="1">
      <c r="A6" s="14" t="s">
        <v>40</v>
      </c>
      <c r="B6" s="585" t="str">
        <f>+'DATOS MAESTROS'!B3</f>
        <v>EXPO SEGURIDAD MEXICO Y EXPO SEGURIDAD INDUSTRIAL 2026</v>
      </c>
      <c r="C6" s="606"/>
      <c r="D6" s="606"/>
      <c r="E6" s="606"/>
      <c r="F6" s="606"/>
      <c r="G6" s="606"/>
      <c r="H6" s="586"/>
      <c r="I6" s="585" t="s">
        <v>39</v>
      </c>
      <c r="J6" s="586"/>
      <c r="K6" s="587" t="str">
        <f>+'DATOS MAESTROS'!B4</f>
        <v>Junio 2 - 4, 2026</v>
      </c>
      <c r="L6" s="588"/>
      <c r="M6" s="588"/>
      <c r="N6" s="607" t="s">
        <v>277</v>
      </c>
    </row>
    <row r="7" spans="1:14" ht="14.5" thickBot="1">
      <c r="A7" s="592" t="s">
        <v>38</v>
      </c>
      <c r="B7" s="593"/>
      <c r="C7" s="593"/>
      <c r="D7" s="593"/>
      <c r="E7" s="593"/>
      <c r="F7" s="593"/>
      <c r="G7" s="593"/>
      <c r="H7" s="593"/>
      <c r="I7" s="593"/>
      <c r="J7" s="593"/>
      <c r="K7" s="593"/>
      <c r="L7" s="593"/>
      <c r="M7" s="593"/>
      <c r="N7" s="608"/>
    </row>
    <row r="8" spans="1:14" ht="13" thickBot="1">
      <c r="A8" s="18" t="s">
        <v>37</v>
      </c>
      <c r="B8" s="202"/>
      <c r="C8" s="19"/>
      <c r="D8" s="19"/>
      <c r="E8" s="594"/>
      <c r="F8" s="594"/>
      <c r="G8" s="594"/>
      <c r="H8" s="594"/>
      <c r="I8" s="594"/>
      <c r="J8" s="20"/>
      <c r="K8" s="20"/>
      <c r="L8" s="595" t="s">
        <v>36</v>
      </c>
      <c r="M8" s="596"/>
      <c r="N8" s="608"/>
    </row>
    <row r="9" spans="1:14">
      <c r="A9" s="21" t="s">
        <v>35</v>
      </c>
      <c r="B9" s="33"/>
      <c r="C9" s="22"/>
      <c r="D9" s="22"/>
      <c r="E9" s="470"/>
      <c r="F9" s="470"/>
      <c r="G9" s="470"/>
      <c r="H9" s="470"/>
      <c r="I9" s="470"/>
      <c r="J9" s="20"/>
      <c r="K9" s="20"/>
      <c r="L9" s="601"/>
      <c r="M9" s="602"/>
      <c r="N9" s="608"/>
    </row>
    <row r="10" spans="1:14" ht="13" thickBot="1">
      <c r="A10" s="21" t="s">
        <v>34</v>
      </c>
      <c r="B10" s="33"/>
      <c r="C10" s="22"/>
      <c r="D10" s="22"/>
      <c r="E10" s="470"/>
      <c r="F10" s="470"/>
      <c r="G10" s="470"/>
      <c r="H10" s="470"/>
      <c r="I10" s="470"/>
      <c r="J10" s="20"/>
      <c r="K10" s="20"/>
      <c r="L10" s="603"/>
      <c r="M10" s="604"/>
      <c r="N10" s="608"/>
    </row>
    <row r="11" spans="1:14">
      <c r="A11" s="21" t="s">
        <v>33</v>
      </c>
      <c r="B11" s="33"/>
      <c r="C11" s="22"/>
      <c r="D11" s="22"/>
      <c r="E11" s="470"/>
      <c r="F11" s="470"/>
      <c r="G11" s="470"/>
      <c r="H11" s="470"/>
      <c r="I11" s="470"/>
      <c r="J11" s="23" t="s">
        <v>32</v>
      </c>
      <c r="K11" s="494"/>
      <c r="L11" s="494"/>
      <c r="M11" s="494"/>
      <c r="N11" s="608"/>
    </row>
    <row r="12" spans="1:14">
      <c r="A12" s="21" t="s">
        <v>31</v>
      </c>
      <c r="B12" s="33"/>
      <c r="C12" s="22"/>
      <c r="D12" s="22"/>
      <c r="E12" s="470"/>
      <c r="F12" s="470"/>
      <c r="G12" s="470"/>
      <c r="H12" s="470"/>
      <c r="I12" s="470"/>
      <c r="J12" s="23" t="s">
        <v>30</v>
      </c>
      <c r="K12" s="494"/>
      <c r="L12" s="494"/>
      <c r="M12" s="494"/>
      <c r="N12" s="608"/>
    </row>
    <row r="13" spans="1:14">
      <c r="A13" s="21" t="s">
        <v>29</v>
      </c>
      <c r="B13" s="33"/>
      <c r="C13" s="22"/>
      <c r="D13" s="22"/>
      <c r="E13" s="470"/>
      <c r="F13" s="470"/>
      <c r="G13" s="470"/>
      <c r="H13" s="470"/>
      <c r="I13" s="470"/>
      <c r="J13" s="23" t="s">
        <v>28</v>
      </c>
      <c r="K13" s="494"/>
      <c r="L13" s="494"/>
      <c r="M13" s="494"/>
      <c r="N13" s="608"/>
    </row>
    <row r="14" spans="1:14">
      <c r="A14" s="21" t="s">
        <v>27</v>
      </c>
      <c r="B14" s="33"/>
      <c r="C14" s="22"/>
      <c r="D14" s="22"/>
      <c r="E14" s="470"/>
      <c r="F14" s="470"/>
      <c r="G14" s="470"/>
      <c r="H14" s="470"/>
      <c r="I14" s="470"/>
      <c r="J14" s="23" t="s">
        <v>26</v>
      </c>
      <c r="K14" s="494"/>
      <c r="L14" s="494"/>
      <c r="M14" s="494"/>
      <c r="N14" s="608"/>
    </row>
    <row r="15" spans="1:14">
      <c r="A15" s="24" t="s">
        <v>25</v>
      </c>
      <c r="B15" s="201"/>
      <c r="C15" s="25"/>
      <c r="D15" s="25"/>
      <c r="E15" s="610"/>
      <c r="F15" s="610"/>
      <c r="G15" s="610"/>
      <c r="H15" s="610"/>
      <c r="I15" s="610"/>
      <c r="J15" s="26" t="s">
        <v>91</v>
      </c>
      <c r="K15" s="26"/>
      <c r="L15" s="26"/>
      <c r="M15" s="26"/>
      <c r="N15" s="608"/>
    </row>
    <row r="16" spans="1:14">
      <c r="A16" s="27"/>
      <c r="B16" s="22"/>
      <c r="C16" s="22"/>
      <c r="D16" s="22"/>
      <c r="E16" s="20"/>
      <c r="F16" s="20"/>
      <c r="G16" s="20"/>
      <c r="H16" s="20"/>
      <c r="I16" s="20"/>
      <c r="J16" s="22"/>
      <c r="K16" s="22"/>
      <c r="L16" s="22"/>
      <c r="M16" s="20"/>
      <c r="N16" s="608"/>
    </row>
    <row r="17" spans="1:14" ht="15" customHeight="1">
      <c r="A17" s="570" t="s">
        <v>24</v>
      </c>
      <c r="B17" s="571"/>
      <c r="C17" s="571"/>
      <c r="D17" s="571"/>
      <c r="E17" s="571"/>
      <c r="F17" s="571"/>
      <c r="G17" s="571"/>
      <c r="H17" s="571"/>
      <c r="I17" s="571"/>
      <c r="J17" s="571"/>
      <c r="K17" s="571"/>
      <c r="L17" s="571"/>
      <c r="M17" s="571"/>
      <c r="N17" s="608"/>
    </row>
    <row r="18" spans="1:14" ht="12.75" customHeight="1">
      <c r="A18" s="438" t="s">
        <v>23</v>
      </c>
      <c r="B18" s="38"/>
      <c r="C18" s="568" t="s">
        <v>22</v>
      </c>
      <c r="D18" s="568"/>
      <c r="E18" s="568"/>
      <c r="F18" s="568"/>
      <c r="G18" s="568"/>
      <c r="H18" s="30" t="s">
        <v>16</v>
      </c>
      <c r="I18" s="568" t="s">
        <v>278</v>
      </c>
      <c r="J18" s="568"/>
      <c r="K18" s="568"/>
      <c r="L18" s="568"/>
      <c r="M18" s="611"/>
      <c r="N18" s="608"/>
    </row>
    <row r="19" spans="1:14">
      <c r="A19" s="27"/>
      <c r="B19" s="22"/>
      <c r="C19" s="35" t="s">
        <v>21</v>
      </c>
      <c r="D19" s="20"/>
      <c r="E19" s="455">
        <f>+'DATOS MAESTROS'!B7</f>
        <v>1010071155</v>
      </c>
      <c r="F19" s="20"/>
      <c r="G19" s="31"/>
      <c r="H19" s="35" t="s">
        <v>50</v>
      </c>
      <c r="I19" s="20" t="s">
        <v>249</v>
      </c>
      <c r="J19" s="35"/>
      <c r="K19" s="35"/>
      <c r="L19" s="573"/>
      <c r="M19" s="612"/>
      <c r="N19" s="608"/>
    </row>
    <row r="20" spans="1:14">
      <c r="A20" s="438" t="s">
        <v>20</v>
      </c>
      <c r="B20" s="38"/>
      <c r="C20" s="575" t="s">
        <v>19</v>
      </c>
      <c r="D20" s="575"/>
      <c r="E20" s="498"/>
      <c r="F20" s="498"/>
      <c r="G20" s="498"/>
      <c r="H20" s="35" t="s">
        <v>93</v>
      </c>
      <c r="I20" s="20"/>
      <c r="J20" s="576">
        <f>+'DATOS MAESTROS'!B6</f>
        <v>46166</v>
      </c>
      <c r="K20" s="576"/>
      <c r="L20" s="576"/>
      <c r="M20" s="20"/>
      <c r="N20" s="608"/>
    </row>
    <row r="21" spans="1:14">
      <c r="A21" s="29"/>
      <c r="B21" s="38"/>
      <c r="C21" s="34"/>
      <c r="D21" s="34"/>
      <c r="E21" s="30"/>
      <c r="F21" s="30"/>
      <c r="G21" s="30"/>
      <c r="H21" s="20"/>
      <c r="I21" s="20"/>
      <c r="J21" s="20"/>
      <c r="K21" s="36"/>
      <c r="L21" s="36"/>
      <c r="M21" s="20"/>
      <c r="N21" s="608"/>
    </row>
    <row r="22" spans="1:14" ht="14">
      <c r="A22" s="570" t="s">
        <v>18</v>
      </c>
      <c r="B22" s="571"/>
      <c r="C22" s="571"/>
      <c r="D22" s="571"/>
      <c r="E22" s="571"/>
      <c r="F22" s="571"/>
      <c r="G22" s="571"/>
      <c r="H22" s="571"/>
      <c r="I22" s="571"/>
      <c r="J22" s="571"/>
      <c r="K22" s="571"/>
      <c r="L22" s="571"/>
      <c r="M22" s="571"/>
      <c r="N22" s="608"/>
    </row>
    <row r="23" spans="1:14" ht="14">
      <c r="A23" s="570" t="s">
        <v>17</v>
      </c>
      <c r="B23" s="571"/>
      <c r="C23" s="571"/>
      <c r="D23" s="571"/>
      <c r="E23" s="571"/>
      <c r="F23" s="571"/>
      <c r="G23" s="571"/>
      <c r="H23" s="571"/>
      <c r="I23" s="571"/>
      <c r="J23" s="571"/>
      <c r="K23" s="571"/>
      <c r="L23" s="571"/>
      <c r="M23" s="571"/>
      <c r="N23" s="608"/>
    </row>
    <row r="24" spans="1:14" ht="13" thickBot="1">
      <c r="A24" s="29" t="s">
        <v>16</v>
      </c>
      <c r="B24" s="38"/>
      <c r="C24" s="20" t="s">
        <v>49</v>
      </c>
      <c r="D24" s="20"/>
      <c r="E24" s="20"/>
      <c r="F24" s="20"/>
      <c r="G24" s="20"/>
      <c r="H24" s="20"/>
      <c r="I24" s="33"/>
      <c r="J24" s="33"/>
      <c r="K24" s="20"/>
      <c r="L24" s="20"/>
      <c r="M24" s="20"/>
      <c r="N24" s="608"/>
    </row>
    <row r="25" spans="1:14">
      <c r="A25" s="37"/>
      <c r="B25" s="200"/>
      <c r="C25" s="38"/>
      <c r="D25" s="38"/>
      <c r="E25" s="39"/>
      <c r="F25" s="39"/>
      <c r="G25" s="22"/>
      <c r="H25" s="558" t="s">
        <v>15</v>
      </c>
      <c r="I25" s="559"/>
      <c r="J25" s="560"/>
      <c r="K25" s="560"/>
      <c r="L25" s="560"/>
      <c r="M25" s="560"/>
      <c r="N25" s="608"/>
    </row>
    <row r="26" spans="1:14" ht="13" thickBot="1">
      <c r="A26" s="27"/>
      <c r="B26" s="22"/>
      <c r="C26" s="22"/>
      <c r="D26" s="22"/>
      <c r="E26" s="20"/>
      <c r="F26" s="20"/>
      <c r="G26" s="20"/>
      <c r="H26" s="558"/>
      <c r="I26" s="561"/>
      <c r="J26" s="562"/>
      <c r="K26" s="562"/>
      <c r="L26" s="562"/>
      <c r="M26" s="562"/>
      <c r="N26" s="608"/>
    </row>
    <row r="27" spans="1:14" ht="12.75" customHeight="1">
      <c r="A27" s="27"/>
      <c r="B27" s="22"/>
      <c r="C27" s="563" t="s">
        <v>14</v>
      </c>
      <c r="D27" s="563"/>
      <c r="E27" s="20"/>
      <c r="F27" s="20"/>
      <c r="G27" s="20"/>
      <c r="H27" s="20"/>
      <c r="I27" s="564" t="s">
        <v>13</v>
      </c>
      <c r="J27" s="564"/>
      <c r="K27" s="564"/>
      <c r="L27" s="564"/>
      <c r="M27" s="564"/>
      <c r="N27" s="608"/>
    </row>
    <row r="28" spans="1:14" ht="12.75" customHeight="1" thickBot="1">
      <c r="A28" s="27"/>
      <c r="B28" s="22"/>
      <c r="C28" s="42" t="s">
        <v>12</v>
      </c>
      <c r="D28" s="43"/>
      <c r="F28" s="44" t="s">
        <v>11</v>
      </c>
      <c r="G28" s="45"/>
      <c r="H28" s="20"/>
      <c r="I28" s="41"/>
      <c r="J28" s="41"/>
      <c r="K28" s="41"/>
      <c r="L28" s="41"/>
      <c r="M28" s="41"/>
      <c r="N28" s="608"/>
    </row>
    <row r="29" spans="1:14">
      <c r="A29" s="46"/>
      <c r="C29" s="44" t="s">
        <v>10</v>
      </c>
      <c r="D29" s="43"/>
      <c r="F29" s="44"/>
      <c r="G29" s="44"/>
      <c r="H29" s="33"/>
      <c r="I29" s="33"/>
      <c r="J29" s="572"/>
      <c r="K29" s="572"/>
      <c r="L29" s="572"/>
      <c r="M29" s="572"/>
      <c r="N29" s="608"/>
    </row>
    <row r="30" spans="1:14" ht="13" thickBot="1">
      <c r="A30" s="46"/>
      <c r="C30" s="47" t="s">
        <v>9</v>
      </c>
      <c r="D30" s="43"/>
      <c r="F30" s="44" t="s">
        <v>8</v>
      </c>
      <c r="G30" s="45"/>
      <c r="H30" s="20"/>
      <c r="I30" s="20"/>
      <c r="J30" s="541" t="s">
        <v>7</v>
      </c>
      <c r="K30" s="541"/>
      <c r="L30" s="541"/>
      <c r="M30" s="541"/>
      <c r="N30" s="608"/>
    </row>
    <row r="31" spans="1:14">
      <c r="A31" s="46"/>
      <c r="H31" s="20"/>
      <c r="I31" s="20"/>
      <c r="J31" s="48"/>
      <c r="K31" s="48"/>
      <c r="L31" s="48"/>
      <c r="M31" s="48"/>
      <c r="N31" s="608"/>
    </row>
    <row r="32" spans="1:14">
      <c r="A32" s="46"/>
      <c r="C32" s="44"/>
      <c r="D32" s="22"/>
      <c r="F32" s="44"/>
      <c r="G32" s="44"/>
      <c r="H32" s="20"/>
      <c r="I32" s="20"/>
      <c r="J32" s="48"/>
      <c r="K32" s="48"/>
      <c r="L32" s="48"/>
      <c r="M32" s="48"/>
      <c r="N32" s="608"/>
    </row>
    <row r="33" spans="1:14">
      <c r="A33" s="46"/>
      <c r="D33" s="22"/>
      <c r="H33" s="33"/>
      <c r="I33" s="33"/>
      <c r="J33" s="597"/>
      <c r="K33" s="597"/>
      <c r="L33" s="597"/>
      <c r="M33" s="597"/>
      <c r="N33" s="608"/>
    </row>
    <row r="34" spans="1:14">
      <c r="A34" s="49"/>
      <c r="B34" s="44"/>
      <c r="C34" s="22"/>
      <c r="D34" s="22"/>
      <c r="E34" s="50"/>
      <c r="F34" s="50"/>
      <c r="G34" s="50"/>
      <c r="H34" s="50"/>
      <c r="I34" s="50"/>
      <c r="J34" s="598" t="s">
        <v>6</v>
      </c>
      <c r="K34" s="541"/>
      <c r="L34" s="541"/>
      <c r="M34" s="541"/>
      <c r="N34" s="608"/>
    </row>
    <row r="35" spans="1:14">
      <c r="A35" s="51" t="s">
        <v>5</v>
      </c>
      <c r="B35" s="199"/>
      <c r="C35" s="52"/>
      <c r="D35" s="52"/>
      <c r="E35" s="53"/>
      <c r="F35" s="53"/>
      <c r="G35" s="53"/>
      <c r="H35" s="53"/>
      <c r="I35" s="53"/>
      <c r="J35" s="53"/>
      <c r="K35" s="53"/>
      <c r="L35" s="53"/>
      <c r="M35" s="53"/>
      <c r="N35" s="608"/>
    </row>
    <row r="36" spans="1:14" ht="14">
      <c r="A36" s="617" t="s">
        <v>4</v>
      </c>
      <c r="B36" s="618"/>
      <c r="C36" s="619"/>
      <c r="D36" s="619"/>
      <c r="E36" s="619"/>
      <c r="F36" s="619"/>
      <c r="G36" s="619"/>
      <c r="H36" s="619"/>
      <c r="I36" s="619"/>
      <c r="J36" s="619"/>
      <c r="K36" s="619"/>
      <c r="L36" s="619"/>
      <c r="M36" s="620"/>
      <c r="N36" s="608"/>
    </row>
    <row r="37" spans="1:14" ht="24" customHeight="1">
      <c r="A37" s="613" t="s">
        <v>467</v>
      </c>
      <c r="B37" s="614"/>
      <c r="C37" s="614"/>
      <c r="D37" s="614"/>
      <c r="E37" s="614"/>
      <c r="F37" s="614"/>
      <c r="G37" s="614"/>
      <c r="H37" s="614"/>
      <c r="I37" s="614"/>
      <c r="J37" s="614"/>
      <c r="K37" s="614"/>
      <c r="L37" s="614"/>
      <c r="M37" s="614"/>
      <c r="N37" s="608"/>
    </row>
    <row r="38" spans="1:14" ht="19.5" customHeight="1">
      <c r="A38" s="578"/>
      <c r="B38" s="579"/>
      <c r="C38" s="579"/>
      <c r="D38" s="579"/>
      <c r="E38" s="579"/>
      <c r="F38" s="579"/>
      <c r="G38" s="579"/>
      <c r="H38" s="579"/>
      <c r="I38" s="579"/>
      <c r="J38" s="579"/>
      <c r="K38" s="579"/>
      <c r="L38" s="579"/>
      <c r="M38" s="579"/>
      <c r="N38" s="608"/>
    </row>
    <row r="39" spans="1:14" ht="18.75" customHeight="1">
      <c r="A39" s="615"/>
      <c r="B39" s="616"/>
      <c r="C39" s="616"/>
      <c r="D39" s="616"/>
      <c r="E39" s="616"/>
      <c r="F39" s="616"/>
      <c r="G39" s="616"/>
      <c r="H39" s="616"/>
      <c r="I39" s="616"/>
      <c r="J39" s="616"/>
      <c r="K39" s="616"/>
      <c r="L39" s="616"/>
      <c r="M39" s="616"/>
      <c r="N39" s="608"/>
    </row>
    <row r="40" spans="1:14">
      <c r="A40" s="232"/>
      <c r="B40" s="61"/>
      <c r="C40" s="10"/>
      <c r="D40" s="10"/>
      <c r="E40" s="10"/>
      <c r="F40" s="10"/>
      <c r="G40" s="10"/>
      <c r="H40" s="10"/>
      <c r="I40" s="10"/>
      <c r="J40" s="10"/>
      <c r="K40" s="10"/>
      <c r="L40" s="10"/>
      <c r="M40" s="10"/>
      <c r="N40" s="608"/>
    </row>
    <row r="41" spans="1:14" ht="18">
      <c r="A41" s="565" t="s">
        <v>279</v>
      </c>
      <c r="B41" s="566"/>
      <c r="C41" s="566"/>
      <c r="D41" s="566"/>
      <c r="E41" s="567"/>
      <c r="F41" s="567"/>
      <c r="G41" s="567"/>
      <c r="H41" s="567"/>
      <c r="I41" s="567"/>
      <c r="J41" s="567"/>
      <c r="K41" s="567"/>
      <c r="L41" s="567"/>
      <c r="M41" s="567"/>
      <c r="N41" s="608"/>
    </row>
    <row r="42" spans="1:14" ht="21.75" customHeight="1">
      <c r="A42" s="624" t="s">
        <v>138</v>
      </c>
      <c r="B42" s="625"/>
      <c r="C42" s="625"/>
      <c r="D42" s="625"/>
      <c r="E42" s="625"/>
      <c r="F42" s="626"/>
      <c r="G42" s="627" t="s">
        <v>280</v>
      </c>
      <c r="H42" s="625"/>
      <c r="I42" s="625"/>
      <c r="J42" s="625"/>
      <c r="K42" s="625"/>
      <c r="L42" s="625"/>
      <c r="M42" s="625"/>
      <c r="N42" s="608"/>
    </row>
    <row r="43" spans="1:14" ht="34.5">
      <c r="A43" s="152" t="str">
        <f>+'DATOS MAESTROS'!$B$8</f>
        <v>N/A</v>
      </c>
      <c r="B43" s="151" t="str">
        <f>+'DATOS MAESTROS'!$B$9</f>
        <v>N/A</v>
      </c>
      <c r="C43" s="150">
        <f>+'DATOS MAESTROS'!$B$10</f>
        <v>45810</v>
      </c>
      <c r="D43" s="150">
        <f>+'DATOS MAESTROS'!$B$11</f>
        <v>45811</v>
      </c>
      <c r="E43" s="150">
        <f>+'DATOS MAESTROS'!$B$12</f>
        <v>45812</v>
      </c>
      <c r="F43" s="233" t="s">
        <v>56</v>
      </c>
      <c r="G43" s="628" t="s">
        <v>281</v>
      </c>
      <c r="H43" s="629"/>
      <c r="I43" s="629"/>
      <c r="J43" s="630"/>
      <c r="K43" s="233" t="s">
        <v>282</v>
      </c>
      <c r="L43" s="234" t="s">
        <v>135</v>
      </c>
      <c r="M43" s="235" t="s">
        <v>134</v>
      </c>
      <c r="N43" s="608"/>
    </row>
    <row r="44" spans="1:14" ht="34.5" customHeight="1" thickBot="1">
      <c r="A44" s="236"/>
      <c r="B44" s="237"/>
      <c r="C44" s="238"/>
      <c r="D44" s="238"/>
      <c r="E44" s="239"/>
      <c r="F44" s="240">
        <f>SUM(A44:E44)</f>
        <v>0</v>
      </c>
      <c r="G44" s="631" t="s">
        <v>283</v>
      </c>
      <c r="H44" s="632"/>
      <c r="I44" s="632"/>
      <c r="J44" s="633"/>
      <c r="K44" s="241" t="s">
        <v>284</v>
      </c>
      <c r="L44" s="242">
        <v>130</v>
      </c>
      <c r="M44" s="243">
        <f>+F44*L44</f>
        <v>0</v>
      </c>
      <c r="N44" s="608"/>
    </row>
    <row r="45" spans="1:14" ht="12.75" customHeight="1">
      <c r="A45" s="634" t="s">
        <v>285</v>
      </c>
      <c r="B45" s="635"/>
      <c r="C45" s="636"/>
      <c r="D45" s="636"/>
      <c r="E45" s="636"/>
      <c r="F45" s="636"/>
      <c r="G45" s="636"/>
      <c r="H45" s="636"/>
      <c r="I45" s="637"/>
      <c r="J45" s="638" t="s">
        <v>71</v>
      </c>
      <c r="K45" s="639"/>
      <c r="L45" s="640"/>
      <c r="M45" s="244">
        <f>+M44</f>
        <v>0</v>
      </c>
      <c r="N45" s="608"/>
    </row>
    <row r="46" spans="1:14" ht="12.75" customHeight="1">
      <c r="A46" s="641" t="s">
        <v>129</v>
      </c>
      <c r="B46" s="642"/>
      <c r="C46" s="642"/>
      <c r="D46" s="642"/>
      <c r="E46" s="642"/>
      <c r="F46" s="642"/>
      <c r="G46" s="642"/>
      <c r="H46" s="642"/>
      <c r="I46" s="643"/>
      <c r="J46" s="644" t="s">
        <v>286</v>
      </c>
      <c r="K46" s="645"/>
      <c r="L46" s="646"/>
      <c r="M46" s="245">
        <f>+M45*15%</f>
        <v>0</v>
      </c>
      <c r="N46" s="608"/>
    </row>
    <row r="47" spans="1:14" ht="12.75" customHeight="1">
      <c r="A47" s="647" t="s">
        <v>287</v>
      </c>
      <c r="B47" s="648"/>
      <c r="C47" s="648"/>
      <c r="D47" s="648"/>
      <c r="E47" s="648"/>
      <c r="F47" s="648"/>
      <c r="G47" s="648"/>
      <c r="H47" s="648"/>
      <c r="I47" s="649"/>
      <c r="J47" s="644" t="s">
        <v>122</v>
      </c>
      <c r="K47" s="645"/>
      <c r="L47" s="646"/>
      <c r="M47" s="246">
        <f>+M45*16%</f>
        <v>0</v>
      </c>
      <c r="N47" s="608"/>
    </row>
    <row r="48" spans="1:14" ht="13.5" customHeight="1" thickBot="1">
      <c r="A48" s="247"/>
      <c r="B48" s="248"/>
      <c r="C48" s="248"/>
      <c r="D48" s="248"/>
      <c r="E48" s="248"/>
      <c r="F48" s="248"/>
      <c r="G48" s="248"/>
      <c r="H48" s="248"/>
      <c r="I48" s="248"/>
      <c r="J48" s="650" t="s">
        <v>121</v>
      </c>
      <c r="K48" s="651"/>
      <c r="L48" s="652"/>
      <c r="M48" s="249">
        <f>+M45+M46+M47</f>
        <v>0</v>
      </c>
      <c r="N48" s="608"/>
    </row>
    <row r="49" spans="1:14">
      <c r="A49" s="621"/>
      <c r="B49" s="622"/>
      <c r="C49" s="623"/>
      <c r="D49" s="623"/>
      <c r="E49" s="623"/>
      <c r="F49" s="623"/>
      <c r="G49" s="623"/>
      <c r="H49" s="623"/>
      <c r="I49" s="623"/>
      <c r="J49" s="623"/>
      <c r="K49" s="623"/>
      <c r="L49" s="623"/>
      <c r="M49" s="623"/>
      <c r="N49" s="608"/>
    </row>
    <row r="50" spans="1:14" ht="12.75" customHeight="1">
      <c r="A50" s="655" t="s">
        <v>499</v>
      </c>
      <c r="B50" s="656"/>
      <c r="C50" s="656"/>
      <c r="D50" s="656"/>
      <c r="E50" s="656"/>
      <c r="F50" s="656"/>
      <c r="G50" s="656"/>
      <c r="H50" s="656"/>
      <c r="I50" s="656"/>
      <c r="J50" s="656"/>
      <c r="K50" s="656"/>
      <c r="L50" s="656"/>
      <c r="M50" s="657"/>
      <c r="N50" s="608"/>
    </row>
    <row r="51" spans="1:14" ht="12.75" customHeight="1">
      <c r="A51" s="655"/>
      <c r="B51" s="656"/>
      <c r="C51" s="656"/>
      <c r="D51" s="656"/>
      <c r="E51" s="656"/>
      <c r="F51" s="656"/>
      <c r="G51" s="656"/>
      <c r="H51" s="656"/>
      <c r="I51" s="656"/>
      <c r="J51" s="656"/>
      <c r="K51" s="656"/>
      <c r="L51" s="656"/>
      <c r="M51" s="657"/>
      <c r="N51" s="608"/>
    </row>
    <row r="52" spans="1:14" ht="12.75" customHeight="1">
      <c r="A52" s="658" t="s">
        <v>288</v>
      </c>
      <c r="B52" s="658"/>
      <c r="C52" s="658"/>
      <c r="D52" s="659"/>
      <c r="E52" s="659"/>
      <c r="F52" s="659"/>
      <c r="G52" s="659"/>
      <c r="H52" s="659"/>
      <c r="I52" s="659"/>
      <c r="J52" s="659"/>
      <c r="K52" s="659"/>
      <c r="L52" s="659"/>
      <c r="M52" s="660"/>
      <c r="N52" s="608"/>
    </row>
    <row r="53" spans="1:14" ht="12.75" customHeight="1">
      <c r="A53" s="661"/>
      <c r="B53" s="659"/>
      <c r="C53" s="659"/>
      <c r="D53" s="659"/>
      <c r="E53" s="659"/>
      <c r="F53" s="659"/>
      <c r="G53" s="659"/>
      <c r="H53" s="659"/>
      <c r="I53" s="659"/>
      <c r="J53" s="659"/>
      <c r="K53" s="659"/>
      <c r="L53" s="659"/>
      <c r="M53" s="660"/>
      <c r="N53" s="608"/>
    </row>
    <row r="54" spans="1:14" ht="12.75" customHeight="1">
      <c r="A54" s="661"/>
      <c r="B54" s="659"/>
      <c r="C54" s="659"/>
      <c r="D54" s="659"/>
      <c r="E54" s="659"/>
      <c r="F54" s="659"/>
      <c r="G54" s="659"/>
      <c r="H54" s="659"/>
      <c r="I54" s="659"/>
      <c r="J54" s="659"/>
      <c r="K54" s="659"/>
      <c r="L54" s="659"/>
      <c r="M54" s="660"/>
      <c r="N54" s="608"/>
    </row>
    <row r="55" spans="1:14" ht="12.75" customHeight="1">
      <c r="A55" s="661"/>
      <c r="B55" s="659"/>
      <c r="C55" s="659"/>
      <c r="D55" s="659"/>
      <c r="E55" s="659"/>
      <c r="F55" s="659"/>
      <c r="G55" s="659"/>
      <c r="H55" s="659"/>
      <c r="I55" s="659"/>
      <c r="J55" s="659"/>
      <c r="K55" s="659"/>
      <c r="L55" s="659"/>
      <c r="M55" s="660"/>
      <c r="N55" s="608"/>
    </row>
    <row r="56" spans="1:14" s="9" customFormat="1" ht="15.75" customHeight="1">
      <c r="A56" s="662"/>
      <c r="B56" s="663"/>
      <c r="C56" s="663"/>
      <c r="D56" s="663"/>
      <c r="E56" s="663"/>
      <c r="F56" s="663"/>
      <c r="G56" s="663"/>
      <c r="H56" s="663"/>
      <c r="I56" s="663"/>
      <c r="J56" s="663"/>
      <c r="K56" s="663"/>
      <c r="L56" s="663"/>
      <c r="M56" s="664"/>
      <c r="N56" s="608"/>
    </row>
    <row r="57" spans="1:14" ht="13">
      <c r="A57" s="495"/>
      <c r="B57" s="496"/>
      <c r="C57" s="496"/>
      <c r="D57" s="496"/>
      <c r="E57" s="496"/>
      <c r="F57" s="496"/>
      <c r="G57" s="496"/>
      <c r="H57" s="496"/>
      <c r="I57" s="496"/>
      <c r="J57" s="496"/>
      <c r="K57" s="496"/>
      <c r="L57" s="496"/>
      <c r="M57" s="665"/>
      <c r="N57" s="608"/>
    </row>
    <row r="58" spans="1:14" s="9" customFormat="1" ht="15.75" customHeight="1" thickBot="1">
      <c r="A58" s="662" t="s">
        <v>89</v>
      </c>
      <c r="B58" s="663"/>
      <c r="C58" s="663"/>
      <c r="D58" s="663"/>
      <c r="E58" s="663"/>
      <c r="F58" s="663"/>
      <c r="G58" s="663"/>
      <c r="H58" s="663"/>
      <c r="I58" s="663"/>
      <c r="J58" s="663"/>
      <c r="K58" s="663"/>
      <c r="L58" s="663"/>
      <c r="M58" s="664"/>
      <c r="N58" s="608"/>
    </row>
    <row r="59" spans="1:14" s="9" customFormat="1" ht="35.25" customHeight="1">
      <c r="A59" s="666" t="s">
        <v>57</v>
      </c>
      <c r="B59" s="667"/>
      <c r="C59" s="667"/>
      <c r="D59" s="667"/>
      <c r="E59" s="667"/>
      <c r="F59" s="667"/>
      <c r="G59" s="667"/>
      <c r="H59" s="667"/>
      <c r="I59" s="667"/>
      <c r="J59" s="667"/>
      <c r="K59" s="667"/>
      <c r="L59" s="667"/>
      <c r="M59" s="667"/>
      <c r="N59" s="608"/>
    </row>
    <row r="60" spans="1:14" s="9" customFormat="1" ht="24.75" customHeight="1">
      <c r="A60" s="668" t="s">
        <v>0</v>
      </c>
      <c r="B60" s="668"/>
      <c r="C60" s="668"/>
      <c r="D60" s="668"/>
      <c r="E60" s="668"/>
      <c r="F60" s="668"/>
      <c r="G60" s="668"/>
      <c r="H60" s="668"/>
      <c r="I60" s="668"/>
      <c r="J60" s="668"/>
      <c r="K60" s="668"/>
      <c r="L60" s="668"/>
      <c r="M60" s="668"/>
      <c r="N60" s="608"/>
    </row>
    <row r="61" spans="1:14" s="9" customFormat="1" ht="16" thickBot="1">
      <c r="A61" s="653" t="s">
        <v>90</v>
      </c>
      <c r="B61" s="654"/>
      <c r="C61" s="654"/>
      <c r="D61" s="654"/>
      <c r="E61" s="654"/>
      <c r="F61" s="654"/>
      <c r="G61" s="654"/>
      <c r="H61" s="654"/>
      <c r="I61" s="654"/>
      <c r="J61" s="654"/>
      <c r="K61" s="654"/>
      <c r="L61" s="654"/>
      <c r="M61" s="654"/>
      <c r="N61" s="609"/>
    </row>
    <row r="179" spans="1:14" ht="29.25" customHeight="1">
      <c r="A179" s="9"/>
      <c r="B179" s="9"/>
      <c r="C179" s="9"/>
      <c r="D179" s="9"/>
      <c r="E179" s="9"/>
      <c r="F179" s="9"/>
      <c r="G179" s="9"/>
      <c r="H179" s="9"/>
      <c r="I179" s="9"/>
      <c r="J179" s="9"/>
      <c r="K179" s="9"/>
      <c r="L179" s="9"/>
      <c r="M179" s="9"/>
      <c r="N179" s="9"/>
    </row>
    <row r="180" spans="1:14">
      <c r="A180" s="9"/>
      <c r="B180" s="9"/>
      <c r="C180" s="9"/>
      <c r="D180" s="9"/>
      <c r="E180" s="9"/>
      <c r="F180" s="9"/>
      <c r="G180" s="9"/>
      <c r="H180" s="9"/>
      <c r="I180" s="9"/>
      <c r="J180" s="9"/>
      <c r="K180" s="9"/>
      <c r="L180" s="9"/>
      <c r="M180" s="9"/>
      <c r="N180" s="9"/>
    </row>
    <row r="181" spans="1:14">
      <c r="A181" s="9"/>
      <c r="B181" s="9"/>
      <c r="C181" s="9"/>
      <c r="D181" s="9"/>
      <c r="E181" s="9"/>
      <c r="F181" s="9"/>
      <c r="G181" s="9"/>
      <c r="H181" s="9"/>
      <c r="I181" s="9"/>
      <c r="J181" s="9"/>
      <c r="K181" s="9"/>
      <c r="L181" s="9"/>
      <c r="M181" s="9"/>
      <c r="N181" s="9"/>
    </row>
    <row r="182" spans="1:14">
      <c r="A182" s="9"/>
      <c r="B182" s="9"/>
      <c r="C182" s="9"/>
      <c r="D182" s="9"/>
      <c r="E182" s="9"/>
      <c r="F182" s="9"/>
      <c r="G182" s="9"/>
      <c r="H182" s="9"/>
      <c r="I182" s="9"/>
      <c r="J182" s="9"/>
      <c r="K182" s="9"/>
      <c r="L182" s="9"/>
      <c r="M182" s="9"/>
      <c r="N182" s="9"/>
    </row>
    <row r="183" spans="1:14">
      <c r="A183" s="9"/>
      <c r="B183" s="9"/>
      <c r="C183" s="9"/>
      <c r="D183" s="9"/>
      <c r="E183" s="9"/>
      <c r="F183" s="9"/>
      <c r="G183" s="9"/>
      <c r="H183" s="9"/>
      <c r="I183" s="9"/>
      <c r="J183" s="9"/>
      <c r="K183" s="9"/>
      <c r="L183" s="9"/>
      <c r="M183" s="9"/>
      <c r="N183" s="9"/>
    </row>
    <row r="184" spans="1:14" ht="27.75" customHeight="1">
      <c r="A184" s="9"/>
      <c r="B184" s="9"/>
      <c r="C184" s="9"/>
      <c r="D184" s="9"/>
      <c r="E184" s="9"/>
      <c r="F184" s="9"/>
      <c r="G184" s="9"/>
      <c r="H184" s="9"/>
      <c r="I184" s="9"/>
      <c r="J184" s="9"/>
      <c r="K184" s="9"/>
      <c r="L184" s="9"/>
      <c r="M184" s="9"/>
      <c r="N184" s="9"/>
    </row>
  </sheetData>
  <sheetProtection algorithmName="SHA-512" hashValue="LcdnPmrkuPW5whgtABhzEeKPiDhzjOBUSAIztz1BM58ehfT5GGzK0lne+xQizjwDzC7l2T6rzoK4r14tbLe+oQ==" saltValue="1K6MHHEMpl7ruMDKPdJQgg==" spinCount="100000" sheet="1" objects="1" scenarios="1"/>
  <mergeCells count="66">
    <mergeCell ref="A61:M61"/>
    <mergeCell ref="A50:M51"/>
    <mergeCell ref="A52:C52"/>
    <mergeCell ref="D52:M52"/>
    <mergeCell ref="A53:M53"/>
    <mergeCell ref="A54:M54"/>
    <mergeCell ref="A55:M55"/>
    <mergeCell ref="A56:M56"/>
    <mergeCell ref="A57:M57"/>
    <mergeCell ref="A58:M58"/>
    <mergeCell ref="A59:M59"/>
    <mergeCell ref="A60:M60"/>
    <mergeCell ref="A49:M49"/>
    <mergeCell ref="A41:M41"/>
    <mergeCell ref="A42:F42"/>
    <mergeCell ref="G42:M42"/>
    <mergeCell ref="G43:J43"/>
    <mergeCell ref="G44:J44"/>
    <mergeCell ref="A45:I45"/>
    <mergeCell ref="J45:L45"/>
    <mergeCell ref="A46:I46"/>
    <mergeCell ref="J46:L46"/>
    <mergeCell ref="A47:I47"/>
    <mergeCell ref="J47:L47"/>
    <mergeCell ref="J48:L48"/>
    <mergeCell ref="A37:M39"/>
    <mergeCell ref="A22:M22"/>
    <mergeCell ref="A23:M23"/>
    <mergeCell ref="H25:H26"/>
    <mergeCell ref="I25:M26"/>
    <mergeCell ref="C27:D27"/>
    <mergeCell ref="I27:M27"/>
    <mergeCell ref="J29:M29"/>
    <mergeCell ref="J30:M30"/>
    <mergeCell ref="J33:M33"/>
    <mergeCell ref="J34:M34"/>
    <mergeCell ref="A36:M36"/>
    <mergeCell ref="C20:G20"/>
    <mergeCell ref="E12:I12"/>
    <mergeCell ref="K12:M12"/>
    <mergeCell ref="E13:I13"/>
    <mergeCell ref="K13:M13"/>
    <mergeCell ref="E14:I14"/>
    <mergeCell ref="K14:M14"/>
    <mergeCell ref="E15:I15"/>
    <mergeCell ref="A17:M17"/>
    <mergeCell ref="C18:G18"/>
    <mergeCell ref="I18:M18"/>
    <mergeCell ref="L19:M19"/>
    <mergeCell ref="J20:L20"/>
    <mergeCell ref="L2:N3"/>
    <mergeCell ref="F3:K3"/>
    <mergeCell ref="F4:K4"/>
    <mergeCell ref="A5:N5"/>
    <mergeCell ref="B6:H6"/>
    <mergeCell ref="I6:J6"/>
    <mergeCell ref="K6:M6"/>
    <mergeCell ref="N6:N61"/>
    <mergeCell ref="A7:M7"/>
    <mergeCell ref="E8:I8"/>
    <mergeCell ref="L8:M8"/>
    <mergeCell ref="E9:I9"/>
    <mergeCell ref="L9:M10"/>
    <mergeCell ref="E10:I10"/>
    <mergeCell ref="E11:I11"/>
    <mergeCell ref="K11:M11"/>
  </mergeCells>
  <printOptions horizontalCentered="1"/>
  <pageMargins left="0.39370078740157483" right="0.39370078740157483" top="0.39370078740157483" bottom="0.39370078740157483" header="0" footer="0"/>
  <pageSetup scale="67" fitToHeight="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EA29-BEBE-4BE9-B5D8-6D5BFB053F15}">
  <sheetPr>
    <tabColor rgb="FF990033"/>
    <pageSetUpPr fitToPage="1"/>
  </sheetPr>
  <dimension ref="A1:N58"/>
  <sheetViews>
    <sheetView showGridLines="0" zoomScaleNormal="100" workbookViewId="0"/>
  </sheetViews>
  <sheetFormatPr baseColWidth="10" defaultColWidth="11.453125" defaultRowHeight="12.5"/>
  <cols>
    <col min="1" max="4" width="9.26953125" style="3" customWidth="1"/>
    <col min="5" max="5" width="11" style="3" bestFit="1" customWidth="1"/>
    <col min="6" max="8" width="11.453125" style="3"/>
    <col min="9" max="9" width="19" style="3" bestFit="1" customWidth="1"/>
    <col min="10" max="12" width="11.453125" style="3"/>
    <col min="13" max="13" width="14.26953125" style="3" customWidth="1"/>
    <col min="14" max="14" width="7.7265625" style="3" customWidth="1"/>
    <col min="15" max="16384" width="11.453125" style="3"/>
  </cols>
  <sheetData>
    <row r="1" spans="1:14" ht="58" customHeight="1">
      <c r="A1" s="250"/>
      <c r="B1" s="250"/>
      <c r="C1" s="250"/>
      <c r="D1" s="250"/>
      <c r="E1" s="251"/>
      <c r="F1" s="251"/>
      <c r="G1" s="251"/>
      <c r="H1" s="251"/>
      <c r="I1" s="251"/>
      <c r="J1" s="251"/>
      <c r="K1" s="251"/>
      <c r="L1" s="251"/>
      <c r="M1" s="251"/>
      <c r="N1" s="251"/>
    </row>
    <row r="2" spans="1:14" ht="15" customHeight="1">
      <c r="A2" s="2"/>
      <c r="B2" s="2"/>
      <c r="C2" s="2"/>
      <c r="D2" s="2"/>
      <c r="E2" s="2"/>
      <c r="F2" s="252"/>
      <c r="G2" s="253"/>
      <c r="H2" s="253"/>
      <c r="I2" s="253"/>
      <c r="J2" s="253"/>
      <c r="K2" s="253"/>
      <c r="L2" s="671"/>
      <c r="M2" s="671"/>
      <c r="N2" s="671"/>
    </row>
    <row r="3" spans="1:14" ht="15" customHeight="1">
      <c r="A3" s="2"/>
      <c r="B3" s="2"/>
      <c r="C3" s="2"/>
      <c r="D3" s="2"/>
      <c r="E3" s="254"/>
      <c r="F3" s="672" t="s">
        <v>289</v>
      </c>
      <c r="G3" s="672"/>
      <c r="H3" s="672"/>
      <c r="I3" s="672"/>
      <c r="J3" s="672"/>
      <c r="K3" s="672"/>
      <c r="L3" s="671"/>
      <c r="M3" s="671"/>
      <c r="N3" s="671"/>
    </row>
    <row r="4" spans="1:14" ht="30" customHeight="1" thickBot="1">
      <c r="A4" s="2"/>
      <c r="B4" s="2"/>
      <c r="C4" s="2"/>
      <c r="D4" s="2"/>
      <c r="E4" s="2"/>
      <c r="F4" s="673" t="s">
        <v>247</v>
      </c>
      <c r="G4" s="673"/>
      <c r="H4" s="673"/>
      <c r="I4" s="673"/>
      <c r="J4" s="673"/>
      <c r="K4" s="673"/>
      <c r="L4" s="252"/>
      <c r="M4" s="255"/>
      <c r="N4" s="2"/>
    </row>
    <row r="5" spans="1:14" ht="36.75" customHeight="1" thickBot="1">
      <c r="A5" s="674" t="s">
        <v>441</v>
      </c>
      <c r="B5" s="675"/>
      <c r="C5" s="675"/>
      <c r="D5" s="675"/>
      <c r="E5" s="675"/>
      <c r="F5" s="675"/>
      <c r="G5" s="675"/>
      <c r="H5" s="675"/>
      <c r="I5" s="675"/>
      <c r="J5" s="675"/>
      <c r="K5" s="675"/>
      <c r="L5" s="675"/>
      <c r="M5" s="675"/>
      <c r="N5" s="676"/>
    </row>
    <row r="6" spans="1:14" ht="12.75" customHeight="1" thickBot="1">
      <c r="A6" s="264" t="s">
        <v>40</v>
      </c>
      <c r="B6" s="321" t="str">
        <f>+'DATOS MAESTROS'!B3</f>
        <v>EXPO SEGURIDAD MEXICO Y EXPO SEGURIDAD INDUSTRIAL 2026</v>
      </c>
      <c r="C6" s="319"/>
      <c r="D6" s="319"/>
      <c r="E6" s="319"/>
      <c r="F6" s="319"/>
      <c r="G6" s="319"/>
      <c r="H6" s="319"/>
      <c r="I6" s="265"/>
      <c r="J6" s="319"/>
      <c r="K6" s="320" t="s">
        <v>39</v>
      </c>
      <c r="L6" s="322" t="str">
        <f>+'DATOS MAESTROS'!B4</f>
        <v>Junio 2 - 4, 2026</v>
      </c>
      <c r="M6" s="440"/>
      <c r="N6" s="677" t="s">
        <v>290</v>
      </c>
    </row>
    <row r="7" spans="1:14" ht="14.5" thickBot="1">
      <c r="A7" s="680" t="s">
        <v>38</v>
      </c>
      <c r="B7" s="681"/>
      <c r="C7" s="681"/>
      <c r="D7" s="681"/>
      <c r="E7" s="681"/>
      <c r="F7" s="681"/>
      <c r="G7" s="681"/>
      <c r="H7" s="681"/>
      <c r="I7" s="681"/>
      <c r="J7" s="681"/>
      <c r="K7" s="681"/>
      <c r="L7" s="681"/>
      <c r="M7" s="682"/>
      <c r="N7" s="678"/>
    </row>
    <row r="8" spans="1:14" ht="13" thickBot="1">
      <c r="A8" s="266" t="s">
        <v>37</v>
      </c>
      <c r="B8" s="267"/>
      <c r="C8" s="268"/>
      <c r="D8" s="268"/>
      <c r="E8" s="670"/>
      <c r="F8" s="670"/>
      <c r="G8" s="670"/>
      <c r="H8" s="670"/>
      <c r="I8" s="670"/>
      <c r="J8" s="263"/>
      <c r="K8" s="263"/>
      <c r="L8" s="683" t="s">
        <v>36</v>
      </c>
      <c r="M8" s="684"/>
      <c r="N8" s="678"/>
    </row>
    <row r="9" spans="1:14">
      <c r="A9" s="266" t="s">
        <v>35</v>
      </c>
      <c r="B9" s="267"/>
      <c r="C9" s="268"/>
      <c r="D9" s="268"/>
      <c r="E9" s="669"/>
      <c r="F9" s="669"/>
      <c r="G9" s="669"/>
      <c r="H9" s="669"/>
      <c r="I9" s="669"/>
      <c r="J9" s="263"/>
      <c r="K9" s="263"/>
      <c r="L9" s="685"/>
      <c r="M9" s="686"/>
      <c r="N9" s="678"/>
    </row>
    <row r="10" spans="1:14" ht="13" thickBot="1">
      <c r="A10" s="266" t="s">
        <v>34</v>
      </c>
      <c r="B10" s="267"/>
      <c r="C10" s="268"/>
      <c r="D10" s="268"/>
      <c r="E10" s="669"/>
      <c r="F10" s="669"/>
      <c r="G10" s="669"/>
      <c r="H10" s="669"/>
      <c r="I10" s="669"/>
      <c r="J10" s="263"/>
      <c r="K10" s="263"/>
      <c r="L10" s="687"/>
      <c r="M10" s="688"/>
      <c r="N10" s="678"/>
    </row>
    <row r="11" spans="1:14">
      <c r="A11" s="266" t="s">
        <v>33</v>
      </c>
      <c r="B11" s="267"/>
      <c r="C11" s="268"/>
      <c r="D11" s="268"/>
      <c r="E11" s="669"/>
      <c r="F11" s="669"/>
      <c r="G11" s="669"/>
      <c r="H11" s="669"/>
      <c r="I11" s="669"/>
      <c r="J11" s="269" t="s">
        <v>32</v>
      </c>
      <c r="K11" s="670"/>
      <c r="L11" s="670"/>
      <c r="M11" s="670"/>
      <c r="N11" s="678"/>
    </row>
    <row r="12" spans="1:14">
      <c r="A12" s="266" t="s">
        <v>31</v>
      </c>
      <c r="B12" s="267"/>
      <c r="C12" s="268"/>
      <c r="D12" s="268"/>
      <c r="E12" s="669"/>
      <c r="F12" s="669"/>
      <c r="G12" s="669"/>
      <c r="H12" s="669"/>
      <c r="I12" s="669"/>
      <c r="J12" s="269" t="s">
        <v>30</v>
      </c>
      <c r="K12" s="670"/>
      <c r="L12" s="670"/>
      <c r="M12" s="670"/>
      <c r="N12" s="678"/>
    </row>
    <row r="13" spans="1:14">
      <c r="A13" s="266" t="s">
        <v>29</v>
      </c>
      <c r="B13" s="267"/>
      <c r="C13" s="268"/>
      <c r="D13" s="268"/>
      <c r="E13" s="669"/>
      <c r="F13" s="669"/>
      <c r="G13" s="669"/>
      <c r="H13" s="669"/>
      <c r="I13" s="669"/>
      <c r="J13" s="269" t="s">
        <v>28</v>
      </c>
      <c r="K13" s="670"/>
      <c r="L13" s="670"/>
      <c r="M13" s="670"/>
      <c r="N13" s="678"/>
    </row>
    <row r="14" spans="1:14">
      <c r="A14" s="266" t="s">
        <v>27</v>
      </c>
      <c r="B14" s="267"/>
      <c r="C14" s="268"/>
      <c r="D14" s="268"/>
      <c r="E14" s="669"/>
      <c r="F14" s="669"/>
      <c r="G14" s="669"/>
      <c r="H14" s="669"/>
      <c r="I14" s="669"/>
      <c r="J14" s="269" t="s">
        <v>26</v>
      </c>
      <c r="K14" s="670"/>
      <c r="L14" s="670"/>
      <c r="M14" s="670"/>
      <c r="N14" s="678"/>
    </row>
    <row r="15" spans="1:14">
      <c r="A15" s="266" t="s">
        <v>25</v>
      </c>
      <c r="B15" s="267"/>
      <c r="C15" s="268"/>
      <c r="D15" s="268"/>
      <c r="E15" s="669"/>
      <c r="F15" s="669"/>
      <c r="G15" s="669"/>
      <c r="H15" s="669"/>
      <c r="I15" s="669"/>
      <c r="J15" s="437" t="s">
        <v>91</v>
      </c>
      <c r="K15" s="670"/>
      <c r="L15" s="670"/>
      <c r="M15" s="670"/>
      <c r="N15" s="678"/>
    </row>
    <row r="16" spans="1:14">
      <c r="A16" s="268"/>
      <c r="B16" s="268"/>
      <c r="C16" s="268"/>
      <c r="D16" s="268"/>
      <c r="E16" s="263"/>
      <c r="F16" s="263"/>
      <c r="G16" s="263"/>
      <c r="H16" s="263"/>
      <c r="I16" s="263"/>
      <c r="J16" s="268"/>
      <c r="K16" s="268"/>
      <c r="L16" s="268"/>
      <c r="M16" s="263"/>
      <c r="N16" s="678"/>
    </row>
    <row r="17" spans="1:14" ht="15" customHeight="1">
      <c r="A17" s="689" t="s">
        <v>24</v>
      </c>
      <c r="B17" s="690"/>
      <c r="C17" s="690"/>
      <c r="D17" s="690"/>
      <c r="E17" s="690"/>
      <c r="F17" s="690"/>
      <c r="G17" s="690"/>
      <c r="H17" s="690"/>
      <c r="I17" s="690"/>
      <c r="J17" s="690"/>
      <c r="K17" s="690"/>
      <c r="L17" s="690"/>
      <c r="M17" s="690"/>
      <c r="N17" s="678"/>
    </row>
    <row r="18" spans="1:14" ht="12.75" customHeight="1">
      <c r="A18" s="272" t="s">
        <v>23</v>
      </c>
      <c r="B18" s="273"/>
      <c r="C18" s="691" t="s">
        <v>22</v>
      </c>
      <c r="D18" s="691"/>
      <c r="E18" s="691"/>
      <c r="F18" s="691"/>
      <c r="G18" s="691"/>
      <c r="H18" s="274" t="s">
        <v>16</v>
      </c>
      <c r="I18" s="691" t="s">
        <v>49</v>
      </c>
      <c r="J18" s="691"/>
      <c r="K18" s="691"/>
      <c r="L18" s="691"/>
      <c r="M18" s="297"/>
      <c r="N18" s="678"/>
    </row>
    <row r="19" spans="1:14">
      <c r="A19" s="270"/>
      <c r="B19" s="268"/>
      <c r="C19" s="263" t="s">
        <v>21</v>
      </c>
      <c r="D19" s="263"/>
      <c r="E19" s="456">
        <f>+'DATOS MAESTROS'!B7</f>
        <v>1010071155</v>
      </c>
      <c r="F19" s="263"/>
      <c r="G19" s="276"/>
      <c r="H19" s="277" t="s">
        <v>50</v>
      </c>
      <c r="I19" s="263" t="s">
        <v>291</v>
      </c>
      <c r="J19" s="277"/>
      <c r="K19" s="277"/>
      <c r="L19" s="692"/>
      <c r="M19" s="693"/>
      <c r="N19" s="678"/>
    </row>
    <row r="20" spans="1:14">
      <c r="A20" s="272" t="s">
        <v>20</v>
      </c>
      <c r="B20" s="273"/>
      <c r="C20" s="694" t="s">
        <v>19</v>
      </c>
      <c r="D20" s="694"/>
      <c r="E20" s="695"/>
      <c r="F20" s="695"/>
      <c r="G20" s="695"/>
      <c r="H20" s="277" t="s">
        <v>93</v>
      </c>
      <c r="I20" s="263"/>
      <c r="J20" s="263"/>
      <c r="K20" s="696">
        <f>+'DATOS MAESTROS'!B6</f>
        <v>46166</v>
      </c>
      <c r="L20" s="696"/>
      <c r="M20" s="697"/>
      <c r="N20" s="678"/>
    </row>
    <row r="21" spans="1:14">
      <c r="A21" s="272"/>
      <c r="B21" s="273"/>
      <c r="C21" s="278"/>
      <c r="D21" s="278"/>
      <c r="E21" s="274"/>
      <c r="F21" s="274"/>
      <c r="G21" s="274"/>
      <c r="H21" s="263"/>
      <c r="I21" s="263"/>
      <c r="J21" s="263"/>
      <c r="K21" s="279"/>
      <c r="L21" s="279"/>
      <c r="M21" s="263"/>
      <c r="N21" s="678"/>
    </row>
    <row r="22" spans="1:14" ht="14">
      <c r="A22" s="689" t="s">
        <v>18</v>
      </c>
      <c r="B22" s="690"/>
      <c r="C22" s="690"/>
      <c r="D22" s="690"/>
      <c r="E22" s="690"/>
      <c r="F22" s="690"/>
      <c r="G22" s="690"/>
      <c r="H22" s="690"/>
      <c r="I22" s="690"/>
      <c r="J22" s="690"/>
      <c r="K22" s="690"/>
      <c r="L22" s="690"/>
      <c r="M22" s="690"/>
      <c r="N22" s="678"/>
    </row>
    <row r="23" spans="1:14" ht="14">
      <c r="A23" s="689" t="s">
        <v>17</v>
      </c>
      <c r="B23" s="690"/>
      <c r="C23" s="690"/>
      <c r="D23" s="690"/>
      <c r="E23" s="690"/>
      <c r="F23" s="690"/>
      <c r="G23" s="690"/>
      <c r="H23" s="690"/>
      <c r="I23" s="690"/>
      <c r="J23" s="690"/>
      <c r="K23" s="690"/>
      <c r="L23" s="690"/>
      <c r="M23" s="690"/>
      <c r="N23" s="678"/>
    </row>
    <row r="24" spans="1:14" ht="13" thickBot="1">
      <c r="A24" s="272" t="s">
        <v>16</v>
      </c>
      <c r="B24" s="273"/>
      <c r="C24" s="263" t="s">
        <v>49</v>
      </c>
      <c r="D24" s="263"/>
      <c r="E24" s="263"/>
      <c r="F24" s="263"/>
      <c r="G24" s="263"/>
      <c r="H24" s="263"/>
      <c r="I24" s="267"/>
      <c r="J24" s="267"/>
      <c r="K24" s="263"/>
      <c r="L24" s="263"/>
      <c r="M24" s="263"/>
      <c r="N24" s="678"/>
    </row>
    <row r="25" spans="1:14">
      <c r="A25" s="280"/>
      <c r="B25" s="281"/>
      <c r="C25" s="273"/>
      <c r="D25" s="273"/>
      <c r="E25" s="282"/>
      <c r="F25" s="282"/>
      <c r="G25" s="268"/>
      <c r="H25" s="702" t="s">
        <v>15</v>
      </c>
      <c r="I25" s="703"/>
      <c r="J25" s="704"/>
      <c r="K25" s="704"/>
      <c r="L25" s="704"/>
      <c r="M25" s="704"/>
      <c r="N25" s="678"/>
    </row>
    <row r="26" spans="1:14" ht="13" thickBot="1">
      <c r="A26" s="270"/>
      <c r="B26" s="268"/>
      <c r="C26" s="268"/>
      <c r="D26" s="268"/>
      <c r="E26" s="263"/>
      <c r="F26" s="263"/>
      <c r="G26" s="263"/>
      <c r="H26" s="702"/>
      <c r="I26" s="705"/>
      <c r="J26" s="706"/>
      <c r="K26" s="706"/>
      <c r="L26" s="706"/>
      <c r="M26" s="706"/>
      <c r="N26" s="678"/>
    </row>
    <row r="27" spans="1:14" ht="12.75" customHeight="1">
      <c r="A27" s="270"/>
      <c r="B27" s="268"/>
      <c r="C27" s="707" t="s">
        <v>14</v>
      </c>
      <c r="D27" s="707"/>
      <c r="E27" s="263"/>
      <c r="F27" s="263"/>
      <c r="G27" s="263"/>
      <c r="H27" s="263"/>
      <c r="I27" s="708" t="s">
        <v>13</v>
      </c>
      <c r="J27" s="708"/>
      <c r="K27" s="708"/>
      <c r="L27" s="708"/>
      <c r="M27" s="708"/>
      <c r="N27" s="678"/>
    </row>
    <row r="28" spans="1:14" ht="12.75" customHeight="1" thickBot="1">
      <c r="A28" s="270"/>
      <c r="B28" s="268"/>
      <c r="C28" s="285" t="s">
        <v>12</v>
      </c>
      <c r="D28" s="286"/>
      <c r="F28" s="287" t="s">
        <v>11</v>
      </c>
      <c r="G28" s="288"/>
      <c r="H28" s="263"/>
      <c r="I28" s="284"/>
      <c r="J28" s="284"/>
      <c r="K28" s="284"/>
      <c r="L28" s="284"/>
      <c r="M28" s="284"/>
      <c r="N28" s="678"/>
    </row>
    <row r="29" spans="1:14">
      <c r="A29" s="289"/>
      <c r="C29" s="287" t="s">
        <v>10</v>
      </c>
      <c r="D29" s="286"/>
      <c r="F29" s="287"/>
      <c r="G29" s="287"/>
      <c r="H29" s="267"/>
      <c r="I29" s="267"/>
      <c r="J29" s="709"/>
      <c r="K29" s="709"/>
      <c r="L29" s="709"/>
      <c r="M29" s="709"/>
      <c r="N29" s="678"/>
    </row>
    <row r="30" spans="1:14" ht="13" thickBot="1">
      <c r="A30" s="289"/>
      <c r="C30" s="290" t="s">
        <v>9</v>
      </c>
      <c r="D30" s="286"/>
      <c r="F30" s="287" t="s">
        <v>8</v>
      </c>
      <c r="G30" s="288"/>
      <c r="H30" s="263"/>
      <c r="I30" s="263"/>
      <c r="J30" s="710" t="s">
        <v>7</v>
      </c>
      <c r="K30" s="710"/>
      <c r="L30" s="710"/>
      <c r="M30" s="710"/>
      <c r="N30" s="678"/>
    </row>
    <row r="31" spans="1:14">
      <c r="A31" s="289"/>
      <c r="H31" s="263"/>
      <c r="I31" s="263"/>
      <c r="J31" s="291"/>
      <c r="K31" s="291"/>
      <c r="L31" s="291"/>
      <c r="M31" s="291"/>
      <c r="N31" s="678"/>
    </row>
    <row r="32" spans="1:14">
      <c r="A32" s="289"/>
      <c r="C32" s="287"/>
      <c r="D32" s="268"/>
      <c r="F32" s="287"/>
      <c r="G32" s="287"/>
      <c r="H32" s="263"/>
      <c r="I32" s="263"/>
      <c r="J32" s="291"/>
      <c r="K32" s="291"/>
      <c r="L32" s="291"/>
      <c r="M32" s="291"/>
      <c r="N32" s="678"/>
    </row>
    <row r="33" spans="1:14">
      <c r="A33" s="289"/>
      <c r="D33" s="268"/>
      <c r="H33" s="267"/>
      <c r="I33" s="267"/>
      <c r="J33" s="711"/>
      <c r="K33" s="711"/>
      <c r="L33" s="711"/>
      <c r="M33" s="711"/>
      <c r="N33" s="678"/>
    </row>
    <row r="34" spans="1:14">
      <c r="A34" s="292"/>
      <c r="B34" s="287"/>
      <c r="C34" s="268"/>
      <c r="D34" s="268"/>
      <c r="E34" s="293"/>
      <c r="F34" s="293"/>
      <c r="G34" s="293"/>
      <c r="H34" s="293"/>
      <c r="I34" s="293"/>
      <c r="J34" s="712" t="s">
        <v>6</v>
      </c>
      <c r="K34" s="710"/>
      <c r="L34" s="710"/>
      <c r="M34" s="710"/>
      <c r="N34" s="678"/>
    </row>
    <row r="35" spans="1:14">
      <c r="A35" s="294" t="s">
        <v>5</v>
      </c>
      <c r="B35" s="295"/>
      <c r="C35" s="296"/>
      <c r="D35" s="296"/>
      <c r="E35" s="297"/>
      <c r="F35" s="297"/>
      <c r="G35" s="297"/>
      <c r="H35" s="297"/>
      <c r="I35" s="297"/>
      <c r="J35" s="297"/>
      <c r="K35" s="297"/>
      <c r="L35" s="297"/>
      <c r="M35" s="297"/>
      <c r="N35" s="678"/>
    </row>
    <row r="36" spans="1:14" ht="14">
      <c r="A36" s="713" t="s">
        <v>4</v>
      </c>
      <c r="B36" s="714"/>
      <c r="C36" s="715"/>
      <c r="D36" s="715"/>
      <c r="E36" s="715"/>
      <c r="F36" s="715"/>
      <c r="G36" s="715"/>
      <c r="H36" s="715"/>
      <c r="I36" s="715"/>
      <c r="J36" s="715"/>
      <c r="K36" s="715"/>
      <c r="L36" s="715"/>
      <c r="M36" s="716"/>
      <c r="N36" s="678"/>
    </row>
    <row r="37" spans="1:14" ht="24" customHeight="1">
      <c r="A37" s="717" t="s">
        <v>467</v>
      </c>
      <c r="B37" s="718"/>
      <c r="C37" s="718"/>
      <c r="D37" s="718"/>
      <c r="E37" s="718"/>
      <c r="F37" s="718"/>
      <c r="G37" s="718"/>
      <c r="H37" s="718"/>
      <c r="I37" s="718"/>
      <c r="J37" s="718"/>
      <c r="K37" s="718"/>
      <c r="L37" s="718"/>
      <c r="M37" s="718"/>
      <c r="N37" s="678"/>
    </row>
    <row r="38" spans="1:14" ht="19.5" customHeight="1">
      <c r="A38" s="719"/>
      <c r="B38" s="720"/>
      <c r="C38" s="720"/>
      <c r="D38" s="720"/>
      <c r="E38" s="720"/>
      <c r="F38" s="720"/>
      <c r="G38" s="720"/>
      <c r="H38" s="720"/>
      <c r="I38" s="720"/>
      <c r="J38" s="720"/>
      <c r="K38" s="720"/>
      <c r="L38" s="720"/>
      <c r="M38" s="720"/>
      <c r="N38" s="678"/>
    </row>
    <row r="39" spans="1:14" ht="18.75" customHeight="1">
      <c r="A39" s="721"/>
      <c r="B39" s="722"/>
      <c r="C39" s="722"/>
      <c r="D39" s="722"/>
      <c r="E39" s="722"/>
      <c r="F39" s="722"/>
      <c r="G39" s="722"/>
      <c r="H39" s="722"/>
      <c r="I39" s="722"/>
      <c r="J39" s="722"/>
      <c r="K39" s="722"/>
      <c r="L39" s="722"/>
      <c r="M39" s="722"/>
      <c r="N39" s="678"/>
    </row>
    <row r="40" spans="1:14">
      <c r="A40" s="298"/>
      <c r="B40" s="299"/>
      <c r="C40" s="252"/>
      <c r="D40" s="252"/>
      <c r="E40" s="252"/>
      <c r="F40" s="252"/>
      <c r="G40" s="252"/>
      <c r="H40" s="252"/>
      <c r="I40" s="252"/>
      <c r="J40" s="252"/>
      <c r="K40" s="252"/>
      <c r="L40" s="252"/>
      <c r="M40" s="252"/>
      <c r="N40" s="678"/>
    </row>
    <row r="41" spans="1:14" ht="18">
      <c r="A41" s="723" t="s">
        <v>292</v>
      </c>
      <c r="B41" s="724"/>
      <c r="C41" s="724"/>
      <c r="D41" s="724"/>
      <c r="E41" s="725"/>
      <c r="F41" s="725"/>
      <c r="G41" s="725"/>
      <c r="H41" s="725"/>
      <c r="I41" s="725"/>
      <c r="J41" s="725"/>
      <c r="K41" s="725"/>
      <c r="L41" s="725"/>
      <c r="M41" s="725"/>
      <c r="N41" s="678"/>
    </row>
    <row r="42" spans="1:14" ht="21.75" customHeight="1">
      <c r="A42" s="698" t="s">
        <v>138</v>
      </c>
      <c r="B42" s="699"/>
      <c r="C42" s="699"/>
      <c r="D42" s="699"/>
      <c r="E42" s="699"/>
      <c r="F42" s="700"/>
      <c r="G42" s="701" t="s">
        <v>280</v>
      </c>
      <c r="H42" s="699"/>
      <c r="I42" s="699"/>
      <c r="J42" s="699"/>
      <c r="K42" s="699"/>
      <c r="L42" s="699"/>
      <c r="M42" s="699"/>
      <c r="N42" s="678"/>
    </row>
    <row r="43" spans="1:14" ht="34.5">
      <c r="A43" s="152" t="str">
        <f>+'DATOS MAESTROS'!$B$8</f>
        <v>N/A</v>
      </c>
      <c r="B43" s="151" t="str">
        <f>+'DATOS MAESTROS'!$B$9</f>
        <v>N/A</v>
      </c>
      <c r="C43" s="150">
        <f>+'DATOS MAESTROS'!$B$10</f>
        <v>45810</v>
      </c>
      <c r="D43" s="150">
        <f>+'DATOS MAESTROS'!$B$11</f>
        <v>45811</v>
      </c>
      <c r="E43" s="150">
        <f>+'DATOS MAESTROS'!$B$12</f>
        <v>45812</v>
      </c>
      <c r="F43" s="303" t="s">
        <v>56</v>
      </c>
      <c r="G43" s="743" t="s">
        <v>293</v>
      </c>
      <c r="H43" s="744"/>
      <c r="I43" s="744"/>
      <c r="J43" s="745"/>
      <c r="K43" s="304" t="s">
        <v>282</v>
      </c>
      <c r="L43" s="148" t="s">
        <v>135</v>
      </c>
      <c r="M43" s="147" t="s">
        <v>294</v>
      </c>
      <c r="N43" s="678"/>
    </row>
    <row r="44" spans="1:14" ht="30.75" hidden="1" customHeight="1">
      <c r="A44" s="305"/>
      <c r="B44" s="306"/>
      <c r="C44" s="307"/>
      <c r="D44" s="307"/>
      <c r="E44" s="307"/>
      <c r="F44" s="308">
        <f>SUM(A44:E44)</f>
        <v>0</v>
      </c>
      <c r="G44" s="746" t="s">
        <v>449</v>
      </c>
      <c r="H44" s="747"/>
      <c r="I44" s="747"/>
      <c r="J44" s="748"/>
      <c r="K44" s="308" t="s">
        <v>284</v>
      </c>
      <c r="L44" s="309">
        <v>396.55</v>
      </c>
      <c r="M44" s="216">
        <f>+L44*F44</f>
        <v>0</v>
      </c>
      <c r="N44" s="678"/>
    </row>
    <row r="45" spans="1:14" ht="30.75" customHeight="1" thickBot="1">
      <c r="A45" s="305"/>
      <c r="B45" s="306"/>
      <c r="C45" s="307"/>
      <c r="D45" s="307"/>
      <c r="E45" s="307"/>
      <c r="F45" s="308">
        <f>SUM(A45:E45)</f>
        <v>0</v>
      </c>
      <c r="G45" s="746" t="s">
        <v>450</v>
      </c>
      <c r="H45" s="747"/>
      <c r="I45" s="747"/>
      <c r="J45" s="748"/>
      <c r="K45" s="308" t="s">
        <v>284</v>
      </c>
      <c r="L45" s="309">
        <v>461.21</v>
      </c>
      <c r="M45" s="216">
        <f>+L45*F45</f>
        <v>0</v>
      </c>
      <c r="N45" s="678"/>
    </row>
    <row r="46" spans="1:14" ht="12.75" customHeight="1">
      <c r="A46" s="289"/>
      <c r="J46" s="749" t="s">
        <v>71</v>
      </c>
      <c r="K46" s="750"/>
      <c r="L46" s="751"/>
      <c r="M46" s="441">
        <f>+M45+M44</f>
        <v>0</v>
      </c>
      <c r="N46" s="678"/>
    </row>
    <row r="47" spans="1:14" ht="12.75" customHeight="1">
      <c r="A47" s="752" t="s">
        <v>285</v>
      </c>
      <c r="B47" s="753"/>
      <c r="C47" s="754"/>
      <c r="D47" s="754"/>
      <c r="E47" s="754"/>
      <c r="F47" s="754"/>
      <c r="G47" s="754"/>
      <c r="H47" s="754"/>
      <c r="I47" s="755"/>
      <c r="J47" s="756" t="s">
        <v>295</v>
      </c>
      <c r="K47" s="757"/>
      <c r="L47" s="758"/>
      <c r="M47" s="442">
        <f>M46*0.16</f>
        <v>0</v>
      </c>
      <c r="N47" s="678"/>
    </row>
    <row r="48" spans="1:14" ht="13.5" customHeight="1" thickBot="1">
      <c r="A48" s="731" t="s">
        <v>296</v>
      </c>
      <c r="B48" s="732"/>
      <c r="C48" s="732"/>
      <c r="D48" s="732"/>
      <c r="E48" s="732"/>
      <c r="F48" s="732"/>
      <c r="G48" s="732"/>
      <c r="H48" s="732"/>
      <c r="I48" s="733"/>
      <c r="J48" s="734" t="s">
        <v>121</v>
      </c>
      <c r="K48" s="735"/>
      <c r="L48" s="736"/>
      <c r="M48" s="443">
        <f>SUM(M46:M47)</f>
        <v>0</v>
      </c>
      <c r="N48" s="678"/>
    </row>
    <row r="49" spans="1:14" ht="12.75" customHeight="1">
      <c r="A49" s="737" t="s">
        <v>287</v>
      </c>
      <c r="B49" s="738"/>
      <c r="C49" s="738"/>
      <c r="D49" s="738"/>
      <c r="E49" s="738"/>
      <c r="F49" s="738"/>
      <c r="G49" s="738"/>
      <c r="H49" s="738"/>
      <c r="I49" s="738"/>
      <c r="J49" s="310"/>
      <c r="K49" s="310"/>
      <c r="L49" s="310"/>
      <c r="M49" s="310"/>
      <c r="N49" s="678"/>
    </row>
    <row r="50" spans="1:14" ht="12.75" customHeight="1">
      <c r="A50" s="311"/>
      <c r="B50" s="312"/>
      <c r="C50" s="312"/>
      <c r="D50" s="312"/>
      <c r="E50" s="312"/>
      <c r="F50" s="312"/>
      <c r="G50" s="312"/>
      <c r="H50" s="312"/>
      <c r="I50" s="312"/>
      <c r="J50" s="313"/>
      <c r="K50" s="313"/>
      <c r="L50" s="314"/>
      <c r="M50" s="2"/>
      <c r="N50" s="678"/>
    </row>
    <row r="51" spans="1:14" ht="12.75" customHeight="1">
      <c r="A51" s="739" t="s">
        <v>469</v>
      </c>
      <c r="B51" s="740"/>
      <c r="C51" s="740"/>
      <c r="D51" s="740"/>
      <c r="E51" s="740"/>
      <c r="F51" s="740"/>
      <c r="G51" s="740"/>
      <c r="H51" s="740"/>
      <c r="I51" s="740"/>
      <c r="J51" s="740"/>
      <c r="K51" s="740"/>
      <c r="L51" s="740"/>
      <c r="M51" s="740"/>
      <c r="N51" s="678"/>
    </row>
    <row r="52" spans="1:14" ht="12.75" customHeight="1">
      <c r="A52" s="739"/>
      <c r="B52" s="740"/>
      <c r="C52" s="740"/>
      <c r="D52" s="740"/>
      <c r="E52" s="740"/>
      <c r="F52" s="740"/>
      <c r="G52" s="740"/>
      <c r="H52" s="740"/>
      <c r="I52" s="740"/>
      <c r="J52" s="740"/>
      <c r="K52" s="740"/>
      <c r="L52" s="740"/>
      <c r="M52" s="740"/>
      <c r="N52" s="678"/>
    </row>
    <row r="53" spans="1:14" ht="12.75" customHeight="1">
      <c r="A53" s="315"/>
      <c r="B53" s="316"/>
      <c r="C53" s="316"/>
      <c r="D53" s="316"/>
      <c r="E53" s="316"/>
      <c r="F53" s="316"/>
      <c r="G53" s="316"/>
      <c r="H53" s="316"/>
      <c r="I53" s="316"/>
      <c r="J53" s="316"/>
      <c r="K53" s="316"/>
      <c r="L53" s="316"/>
      <c r="M53" s="316"/>
      <c r="N53" s="678"/>
    </row>
    <row r="54" spans="1:14" ht="13">
      <c r="A54" s="741"/>
      <c r="B54" s="742"/>
      <c r="C54" s="742"/>
      <c r="D54" s="742"/>
      <c r="E54" s="742"/>
      <c r="F54" s="742"/>
      <c r="G54" s="742"/>
      <c r="H54" s="742"/>
      <c r="I54" s="742"/>
      <c r="J54" s="742"/>
      <c r="K54" s="742"/>
      <c r="L54" s="742"/>
      <c r="M54" s="742"/>
      <c r="N54" s="678"/>
    </row>
    <row r="55" spans="1:14" s="2" customFormat="1" ht="15.75" customHeight="1" thickBot="1">
      <c r="A55" s="662" t="s">
        <v>89</v>
      </c>
      <c r="B55" s="663"/>
      <c r="C55" s="663"/>
      <c r="D55" s="663"/>
      <c r="E55" s="663"/>
      <c r="F55" s="663"/>
      <c r="G55" s="663"/>
      <c r="H55" s="663"/>
      <c r="I55" s="663"/>
      <c r="J55" s="663"/>
      <c r="K55" s="663"/>
      <c r="L55" s="663"/>
      <c r="M55" s="663"/>
      <c r="N55" s="678"/>
    </row>
    <row r="56" spans="1:14" s="2" customFormat="1" ht="35.25" customHeight="1">
      <c r="A56" s="726" t="s">
        <v>297</v>
      </c>
      <c r="B56" s="727"/>
      <c r="C56" s="727"/>
      <c r="D56" s="727"/>
      <c r="E56" s="727"/>
      <c r="F56" s="727"/>
      <c r="G56" s="727"/>
      <c r="H56" s="727"/>
      <c r="I56" s="727"/>
      <c r="J56" s="727"/>
      <c r="K56" s="727"/>
      <c r="L56" s="727"/>
      <c r="M56" s="727"/>
      <c r="N56" s="678"/>
    </row>
    <row r="57" spans="1:14" s="2" customFormat="1" ht="24" customHeight="1">
      <c r="A57" s="728" t="s">
        <v>0</v>
      </c>
      <c r="B57" s="728"/>
      <c r="C57" s="728"/>
      <c r="D57" s="728"/>
      <c r="E57" s="728"/>
      <c r="F57" s="728"/>
      <c r="G57" s="728"/>
      <c r="H57" s="728"/>
      <c r="I57" s="728"/>
      <c r="J57" s="728"/>
      <c r="K57" s="728"/>
      <c r="L57" s="728"/>
      <c r="M57" s="728"/>
      <c r="N57" s="678"/>
    </row>
    <row r="58" spans="1:14" s="2" customFormat="1" ht="16" thickBot="1">
      <c r="A58" s="729" t="s">
        <v>90</v>
      </c>
      <c r="B58" s="730"/>
      <c r="C58" s="730"/>
      <c r="D58" s="730"/>
      <c r="E58" s="730"/>
      <c r="F58" s="730"/>
      <c r="G58" s="730"/>
      <c r="H58" s="730"/>
      <c r="I58" s="730"/>
      <c r="J58" s="730"/>
      <c r="K58" s="730"/>
      <c r="L58" s="730"/>
      <c r="M58" s="730"/>
      <c r="N58" s="679"/>
    </row>
  </sheetData>
  <sheetProtection algorithmName="SHA-512" hashValue="LSIGitepEeTKyJQHlNNUB6HoDyzFEdMWUFCGgrTVNfi+NRRG2CJbSdJqnFanhN2JAGXuuqYy6x7t7xYC6yg6GQ==" saltValue="Qm9EvEOubVHZYeCfnwciGQ==" spinCount="100000" sheet="1" objects="1" scenarios="1"/>
  <mergeCells count="57">
    <mergeCell ref="A56:M56"/>
    <mergeCell ref="A57:M57"/>
    <mergeCell ref="A58:M58"/>
    <mergeCell ref="K15:M15"/>
    <mergeCell ref="A48:I48"/>
    <mergeCell ref="J48:L48"/>
    <mergeCell ref="A49:I49"/>
    <mergeCell ref="A51:M52"/>
    <mergeCell ref="A54:M54"/>
    <mergeCell ref="A55:M55"/>
    <mergeCell ref="G43:J43"/>
    <mergeCell ref="G44:J44"/>
    <mergeCell ref="G45:J45"/>
    <mergeCell ref="J46:L46"/>
    <mergeCell ref="A47:I47"/>
    <mergeCell ref="J47:L47"/>
    <mergeCell ref="A22:M22"/>
    <mergeCell ref="A42:F42"/>
    <mergeCell ref="G42:M42"/>
    <mergeCell ref="H25:H26"/>
    <mergeCell ref="I25:M26"/>
    <mergeCell ref="C27:D27"/>
    <mergeCell ref="I27:M27"/>
    <mergeCell ref="J29:M29"/>
    <mergeCell ref="J30:M30"/>
    <mergeCell ref="J33:M33"/>
    <mergeCell ref="J34:M34"/>
    <mergeCell ref="A36:M36"/>
    <mergeCell ref="A37:M39"/>
    <mergeCell ref="A41:M41"/>
    <mergeCell ref="A17:M17"/>
    <mergeCell ref="C18:G18"/>
    <mergeCell ref="I18:L18"/>
    <mergeCell ref="L19:M19"/>
    <mergeCell ref="C20:G20"/>
    <mergeCell ref="K20:M20"/>
    <mergeCell ref="E13:I13"/>
    <mergeCell ref="K13:M13"/>
    <mergeCell ref="E14:I14"/>
    <mergeCell ref="K14:M14"/>
    <mergeCell ref="E15:I15"/>
    <mergeCell ref="E12:I12"/>
    <mergeCell ref="K12:M12"/>
    <mergeCell ref="L2:N3"/>
    <mergeCell ref="F3:K3"/>
    <mergeCell ref="F4:K4"/>
    <mergeCell ref="A5:N5"/>
    <mergeCell ref="N6:N58"/>
    <mergeCell ref="A7:M7"/>
    <mergeCell ref="E8:I8"/>
    <mergeCell ref="L8:M8"/>
    <mergeCell ref="E9:I9"/>
    <mergeCell ref="L9:M10"/>
    <mergeCell ref="E10:I10"/>
    <mergeCell ref="E11:I11"/>
    <mergeCell ref="K11:M11"/>
    <mergeCell ref="A23:M23"/>
  </mergeCells>
  <printOptions horizontalCentered="1" verticalCentered="1"/>
  <pageMargins left="0.39370078740157483" right="0.39370078740157483" top="0.39370078740157483" bottom="0.39370078740157483" header="0" footer="0"/>
  <pageSetup scale="68" fitToHeight="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3C41-E68E-485E-9C5A-A0057BBD6BB8}">
  <sheetPr>
    <tabColor rgb="FF990033"/>
  </sheetPr>
  <dimension ref="A1:S180"/>
  <sheetViews>
    <sheetView showGridLines="0" zoomScaleNormal="100" workbookViewId="0"/>
  </sheetViews>
  <sheetFormatPr baseColWidth="10" defaultColWidth="11.453125" defaultRowHeight="12.5"/>
  <cols>
    <col min="1" max="4" width="9.26953125" style="3" customWidth="1"/>
    <col min="5" max="5" width="11" style="3" bestFit="1" customWidth="1"/>
    <col min="6" max="6" width="9.81640625" style="3" customWidth="1"/>
    <col min="7" max="8" width="11.453125" style="3"/>
    <col min="9" max="9" width="19" style="3" bestFit="1" customWidth="1"/>
    <col min="10" max="10" width="11.453125" style="3"/>
    <col min="11" max="11" width="9.81640625" style="3" customWidth="1"/>
    <col min="12" max="12" width="10.54296875" style="3" customWidth="1"/>
    <col min="13" max="13" width="12.26953125" style="3" customWidth="1"/>
    <col min="14" max="14" width="6.26953125" style="3" customWidth="1"/>
    <col min="15" max="15" width="11.453125" style="3" customWidth="1"/>
    <col min="16" max="16384" width="11.453125" style="3"/>
  </cols>
  <sheetData>
    <row r="1" spans="1:19" ht="58" customHeight="1">
      <c r="A1" s="250"/>
      <c r="B1" s="250"/>
      <c r="C1" s="250"/>
      <c r="D1" s="250"/>
      <c r="E1" s="251"/>
      <c r="F1" s="251"/>
      <c r="G1" s="251"/>
      <c r="H1" s="251"/>
      <c r="I1" s="251"/>
      <c r="J1" s="251"/>
      <c r="K1" s="251"/>
      <c r="L1" s="251"/>
      <c r="M1" s="251"/>
      <c r="N1" s="251"/>
    </row>
    <row r="2" spans="1:19" ht="15" customHeight="1">
      <c r="A2" s="2"/>
      <c r="B2" s="2"/>
      <c r="C2" s="2"/>
      <c r="D2" s="2"/>
      <c r="E2" s="2"/>
      <c r="F2" s="252"/>
      <c r="G2" s="253"/>
      <c r="H2" s="253"/>
      <c r="I2" s="253"/>
      <c r="J2" s="253"/>
      <c r="K2" s="253"/>
      <c r="L2" s="671"/>
      <c r="M2" s="671"/>
      <c r="N2" s="671"/>
    </row>
    <row r="3" spans="1:19" ht="15" customHeight="1">
      <c r="A3" s="2"/>
      <c r="B3" s="2"/>
      <c r="C3" s="2"/>
      <c r="D3" s="2"/>
      <c r="E3" s="254"/>
      <c r="F3" s="672" t="s">
        <v>298</v>
      </c>
      <c r="G3" s="672"/>
      <c r="H3" s="672"/>
      <c r="I3" s="672"/>
      <c r="J3" s="672"/>
      <c r="K3" s="672"/>
      <c r="L3" s="671"/>
      <c r="M3" s="671"/>
      <c r="N3" s="671"/>
    </row>
    <row r="4" spans="1:19" ht="30" customHeight="1" thickBot="1">
      <c r="A4" s="2"/>
      <c r="B4" s="2"/>
      <c r="C4" s="2"/>
      <c r="D4" s="2"/>
      <c r="E4" s="2"/>
      <c r="F4" s="673" t="s">
        <v>247</v>
      </c>
      <c r="G4" s="673"/>
      <c r="H4" s="673"/>
      <c r="I4" s="673"/>
      <c r="J4" s="673"/>
      <c r="K4" s="673"/>
      <c r="L4" s="252"/>
      <c r="M4" s="255"/>
      <c r="N4" s="2"/>
    </row>
    <row r="5" spans="1:19" ht="36.75" customHeight="1" thickBot="1">
      <c r="A5" s="759" t="s">
        <v>441</v>
      </c>
      <c r="B5" s="760"/>
      <c r="C5" s="760"/>
      <c r="D5" s="760"/>
      <c r="E5" s="760"/>
      <c r="F5" s="760"/>
      <c r="G5" s="760"/>
      <c r="H5" s="760"/>
      <c r="I5" s="760"/>
      <c r="J5" s="760"/>
      <c r="K5" s="760"/>
      <c r="L5" s="760"/>
      <c r="M5" s="760"/>
      <c r="N5" s="761"/>
    </row>
    <row r="6" spans="1:19" ht="12.75" customHeight="1">
      <c r="A6" s="283" t="s">
        <v>40</v>
      </c>
      <c r="B6" s="318" t="str">
        <f>+'DATOS MAESTROS'!B3</f>
        <v>EXPO SEGURIDAD MEXICO Y EXPO SEGURIDAD INDUSTRIAL 2026</v>
      </c>
      <c r="C6" s="277"/>
      <c r="D6" s="277"/>
      <c r="E6" s="277"/>
      <c r="F6" s="277"/>
      <c r="G6" s="277"/>
      <c r="H6" s="277"/>
      <c r="I6" s="762" t="s">
        <v>39</v>
      </c>
      <c r="J6" s="762"/>
      <c r="K6" s="691" t="str">
        <f>+'DATOS MAESTROS'!B4</f>
        <v>Junio 2 - 4, 2026</v>
      </c>
      <c r="L6" s="691"/>
      <c r="M6" s="691"/>
      <c r="N6" s="677" t="s">
        <v>290</v>
      </c>
    </row>
    <row r="7" spans="1:19" ht="14.5" thickBot="1">
      <c r="A7" s="689" t="s">
        <v>38</v>
      </c>
      <c r="B7" s="690"/>
      <c r="C7" s="690"/>
      <c r="D7" s="690"/>
      <c r="E7" s="690"/>
      <c r="F7" s="690"/>
      <c r="G7" s="690"/>
      <c r="H7" s="690"/>
      <c r="I7" s="690"/>
      <c r="J7" s="690"/>
      <c r="K7" s="690"/>
      <c r="L7" s="690"/>
      <c r="M7" s="690"/>
      <c r="N7" s="678"/>
    </row>
    <row r="8" spans="1:19" ht="17" thickBot="1">
      <c r="A8" s="260" t="s">
        <v>37</v>
      </c>
      <c r="B8" s="261"/>
      <c r="C8" s="262"/>
      <c r="D8" s="262"/>
      <c r="E8" s="763"/>
      <c r="F8" s="763"/>
      <c r="G8" s="763"/>
      <c r="H8" s="763"/>
      <c r="I8" s="763"/>
      <c r="J8" s="263"/>
      <c r="K8" s="263"/>
      <c r="L8" s="764" t="s">
        <v>36</v>
      </c>
      <c r="M8" s="765"/>
      <c r="N8" s="678"/>
      <c r="S8" s="323"/>
    </row>
    <row r="9" spans="1:19">
      <c r="A9" s="266" t="s">
        <v>35</v>
      </c>
      <c r="B9" s="267"/>
      <c r="C9" s="268"/>
      <c r="D9" s="268"/>
      <c r="E9" s="669"/>
      <c r="F9" s="669"/>
      <c r="G9" s="669"/>
      <c r="H9" s="669"/>
      <c r="I9" s="669"/>
      <c r="J9" s="263"/>
      <c r="K9" s="263"/>
      <c r="L9" s="685"/>
      <c r="M9" s="686"/>
      <c r="N9" s="678"/>
    </row>
    <row r="10" spans="1:19" ht="13" thickBot="1">
      <c r="A10" s="266" t="s">
        <v>34</v>
      </c>
      <c r="B10" s="267"/>
      <c r="C10" s="268"/>
      <c r="D10" s="268"/>
      <c r="E10" s="669"/>
      <c r="F10" s="669"/>
      <c r="G10" s="669"/>
      <c r="H10" s="669"/>
      <c r="I10" s="669"/>
      <c r="J10" s="263"/>
      <c r="K10" s="263"/>
      <c r="L10" s="687"/>
      <c r="M10" s="688"/>
      <c r="N10" s="678"/>
    </row>
    <row r="11" spans="1:19">
      <c r="A11" s="266" t="s">
        <v>33</v>
      </c>
      <c r="B11" s="267"/>
      <c r="C11" s="268"/>
      <c r="D11" s="268"/>
      <c r="E11" s="669"/>
      <c r="F11" s="669"/>
      <c r="G11" s="669"/>
      <c r="H11" s="669"/>
      <c r="I11" s="669"/>
      <c r="J11" s="269" t="s">
        <v>32</v>
      </c>
      <c r="K11" s="670"/>
      <c r="L11" s="670"/>
      <c r="M11" s="670"/>
      <c r="N11" s="678"/>
    </row>
    <row r="12" spans="1:19">
      <c r="A12" s="266" t="s">
        <v>31</v>
      </c>
      <c r="B12" s="267"/>
      <c r="C12" s="268"/>
      <c r="D12" s="268"/>
      <c r="E12" s="669"/>
      <c r="F12" s="669"/>
      <c r="G12" s="669"/>
      <c r="H12" s="669"/>
      <c r="I12" s="669"/>
      <c r="J12" s="269" t="s">
        <v>30</v>
      </c>
      <c r="K12" s="670"/>
      <c r="L12" s="670"/>
      <c r="M12" s="670"/>
      <c r="N12" s="678"/>
    </row>
    <row r="13" spans="1:19">
      <c r="A13" s="266" t="s">
        <v>29</v>
      </c>
      <c r="B13" s="267"/>
      <c r="C13" s="268"/>
      <c r="D13" s="268"/>
      <c r="E13" s="669"/>
      <c r="F13" s="669"/>
      <c r="G13" s="669"/>
      <c r="H13" s="669"/>
      <c r="I13" s="669"/>
      <c r="J13" s="269" t="s">
        <v>28</v>
      </c>
      <c r="K13" s="670"/>
      <c r="L13" s="670"/>
      <c r="M13" s="670"/>
      <c r="N13" s="678"/>
    </row>
    <row r="14" spans="1:19">
      <c r="A14" s="266" t="s">
        <v>27</v>
      </c>
      <c r="B14" s="267"/>
      <c r="C14" s="268"/>
      <c r="D14" s="268"/>
      <c r="E14" s="669"/>
      <c r="F14" s="669"/>
      <c r="G14" s="669"/>
      <c r="H14" s="669"/>
      <c r="I14" s="669"/>
      <c r="J14" s="269" t="s">
        <v>26</v>
      </c>
      <c r="K14" s="670"/>
      <c r="L14" s="670"/>
      <c r="M14" s="670"/>
      <c r="N14" s="678"/>
    </row>
    <row r="15" spans="1:19">
      <c r="A15" s="266" t="s">
        <v>25</v>
      </c>
      <c r="B15" s="267"/>
      <c r="C15" s="268"/>
      <c r="D15" s="268"/>
      <c r="E15" s="669"/>
      <c r="F15" s="669"/>
      <c r="G15" s="669"/>
      <c r="H15" s="669"/>
      <c r="I15" s="669"/>
      <c r="J15" s="437" t="s">
        <v>91</v>
      </c>
      <c r="K15" s="670"/>
      <c r="L15" s="670"/>
      <c r="M15" s="670"/>
      <c r="N15" s="678"/>
    </row>
    <row r="16" spans="1:19">
      <c r="A16" s="268"/>
      <c r="B16" s="268"/>
      <c r="C16" s="268"/>
      <c r="D16" s="268"/>
      <c r="E16" s="263"/>
      <c r="F16" s="263"/>
      <c r="G16" s="263"/>
      <c r="H16" s="263"/>
      <c r="I16" s="263"/>
      <c r="J16" s="268"/>
      <c r="K16" s="268"/>
      <c r="L16" s="268"/>
      <c r="M16" s="263"/>
      <c r="N16" s="678"/>
    </row>
    <row r="17" spans="1:14" ht="15" customHeight="1">
      <c r="A17" s="689" t="s">
        <v>24</v>
      </c>
      <c r="B17" s="690"/>
      <c r="C17" s="690"/>
      <c r="D17" s="690"/>
      <c r="E17" s="690"/>
      <c r="F17" s="690"/>
      <c r="G17" s="690"/>
      <c r="H17" s="690"/>
      <c r="I17" s="690"/>
      <c r="J17" s="690"/>
      <c r="K17" s="690"/>
      <c r="L17" s="690"/>
      <c r="M17" s="690"/>
      <c r="N17" s="678"/>
    </row>
    <row r="18" spans="1:14" ht="12.75" customHeight="1">
      <c r="A18" s="317"/>
      <c r="B18" s="283" t="s">
        <v>23</v>
      </c>
      <c r="C18" s="691" t="s">
        <v>22</v>
      </c>
      <c r="D18" s="691"/>
      <c r="E18" s="691"/>
      <c r="F18" s="691"/>
      <c r="G18" s="691"/>
      <c r="H18" s="274" t="s">
        <v>16</v>
      </c>
      <c r="I18" s="691" t="s">
        <v>49</v>
      </c>
      <c r="J18" s="691"/>
      <c r="K18" s="691"/>
      <c r="L18" s="691"/>
      <c r="M18" s="691"/>
      <c r="N18" s="678"/>
    </row>
    <row r="19" spans="1:14">
      <c r="A19" s="270"/>
      <c r="B19" s="283"/>
      <c r="C19" s="263" t="s">
        <v>21</v>
      </c>
      <c r="D19" s="263"/>
      <c r="E19" s="456">
        <f>+'DATOS MAESTROS'!B7</f>
        <v>1010071155</v>
      </c>
      <c r="F19" s="263"/>
      <c r="G19" s="276"/>
      <c r="H19" s="277" t="s">
        <v>50</v>
      </c>
      <c r="I19" s="263" t="s">
        <v>291</v>
      </c>
      <c r="J19" s="277"/>
      <c r="K19" s="277"/>
      <c r="L19" s="692"/>
      <c r="M19" s="693"/>
      <c r="N19" s="678"/>
    </row>
    <row r="20" spans="1:14">
      <c r="A20" s="317"/>
      <c r="B20" s="283" t="s">
        <v>402</v>
      </c>
      <c r="C20" s="768" t="s">
        <v>19</v>
      </c>
      <c r="D20" s="768"/>
      <c r="E20" s="769"/>
      <c r="F20" s="769"/>
      <c r="G20" s="769"/>
      <c r="H20" s="277" t="s">
        <v>93</v>
      </c>
      <c r="I20" s="263"/>
      <c r="J20" s="263"/>
      <c r="K20" s="696">
        <f>+'DATOS MAESTROS'!B6</f>
        <v>46166</v>
      </c>
      <c r="L20" s="696"/>
      <c r="M20" s="697"/>
      <c r="N20" s="678"/>
    </row>
    <row r="21" spans="1:14">
      <c r="A21" s="272"/>
      <c r="B21" s="273"/>
      <c r="C21" s="278"/>
      <c r="D21" s="278"/>
      <c r="E21" s="274"/>
      <c r="F21" s="274"/>
      <c r="G21" s="274"/>
      <c r="H21" s="263"/>
      <c r="I21" s="263"/>
      <c r="J21" s="263"/>
      <c r="K21" s="279"/>
      <c r="L21" s="279"/>
      <c r="M21" s="263"/>
      <c r="N21" s="678"/>
    </row>
    <row r="22" spans="1:14" ht="14">
      <c r="A22" s="689" t="s">
        <v>18</v>
      </c>
      <c r="B22" s="690"/>
      <c r="C22" s="690"/>
      <c r="D22" s="690"/>
      <c r="E22" s="690"/>
      <c r="F22" s="690"/>
      <c r="G22" s="690"/>
      <c r="H22" s="690"/>
      <c r="I22" s="690"/>
      <c r="J22" s="690"/>
      <c r="K22" s="690"/>
      <c r="L22" s="690"/>
      <c r="M22" s="690"/>
      <c r="N22" s="678"/>
    </row>
    <row r="23" spans="1:14" ht="13">
      <c r="A23" s="766" t="s">
        <v>17</v>
      </c>
      <c r="B23" s="767"/>
      <c r="C23" s="767"/>
      <c r="D23" s="767"/>
      <c r="E23" s="767"/>
      <c r="F23" s="767"/>
      <c r="G23" s="767"/>
      <c r="H23" s="767"/>
      <c r="I23" s="767"/>
      <c r="J23" s="767"/>
      <c r="K23" s="767"/>
      <c r="L23" s="767"/>
      <c r="M23" s="767"/>
      <c r="N23" s="678"/>
    </row>
    <row r="24" spans="1:14" ht="13" thickBot="1">
      <c r="A24" s="272" t="s">
        <v>16</v>
      </c>
      <c r="B24" s="273"/>
      <c r="C24" s="263" t="s">
        <v>49</v>
      </c>
      <c r="D24" s="263"/>
      <c r="E24" s="263"/>
      <c r="F24" s="263"/>
      <c r="G24" s="263"/>
      <c r="H24" s="263"/>
      <c r="I24" s="267"/>
      <c r="J24" s="267"/>
      <c r="K24" s="263"/>
      <c r="L24" s="263"/>
      <c r="M24" s="263"/>
      <c r="N24" s="678"/>
    </row>
    <row r="25" spans="1:14">
      <c r="A25" s="280"/>
      <c r="B25" s="281"/>
      <c r="C25" s="273"/>
      <c r="D25" s="273"/>
      <c r="E25" s="282"/>
      <c r="F25" s="282"/>
      <c r="G25" s="268"/>
      <c r="H25" s="702" t="s">
        <v>15</v>
      </c>
      <c r="I25" s="703"/>
      <c r="J25" s="704"/>
      <c r="K25" s="704"/>
      <c r="L25" s="704"/>
      <c r="M25" s="704"/>
      <c r="N25" s="678"/>
    </row>
    <row r="26" spans="1:14" ht="13" thickBot="1">
      <c r="A26" s="270"/>
      <c r="B26" s="268"/>
      <c r="C26" s="268"/>
      <c r="D26" s="268"/>
      <c r="E26" s="263"/>
      <c r="F26" s="263"/>
      <c r="G26" s="263"/>
      <c r="H26" s="702"/>
      <c r="I26" s="705"/>
      <c r="J26" s="706"/>
      <c r="K26" s="706"/>
      <c r="L26" s="706"/>
      <c r="M26" s="706"/>
      <c r="N26" s="678"/>
    </row>
    <row r="27" spans="1:14" ht="12.75" customHeight="1">
      <c r="A27" s="270"/>
      <c r="B27" s="268"/>
      <c r="C27" s="707" t="s">
        <v>14</v>
      </c>
      <c r="D27" s="707"/>
      <c r="E27" s="263"/>
      <c r="F27" s="263"/>
      <c r="G27" s="263"/>
      <c r="H27" s="263"/>
      <c r="I27" s="708" t="s">
        <v>13</v>
      </c>
      <c r="J27" s="708"/>
      <c r="K27" s="708"/>
      <c r="L27" s="708"/>
      <c r="M27" s="708"/>
      <c r="N27" s="678"/>
    </row>
    <row r="28" spans="1:14" ht="12.75" customHeight="1" thickBot="1">
      <c r="A28" s="270"/>
      <c r="B28" s="268"/>
      <c r="C28" s="285" t="s">
        <v>12</v>
      </c>
      <c r="D28" s="286"/>
      <c r="F28" s="287" t="s">
        <v>11</v>
      </c>
      <c r="G28" s="288"/>
      <c r="H28" s="263"/>
      <c r="I28" s="284"/>
      <c r="J28" s="284"/>
      <c r="K28" s="284"/>
      <c r="L28" s="284"/>
      <c r="M28" s="284"/>
      <c r="N28" s="678"/>
    </row>
    <row r="29" spans="1:14">
      <c r="A29" s="289"/>
      <c r="C29" s="287" t="s">
        <v>10</v>
      </c>
      <c r="D29" s="286"/>
      <c r="F29" s="287"/>
      <c r="G29" s="287"/>
      <c r="H29" s="267"/>
      <c r="I29" s="267"/>
      <c r="J29" s="709"/>
      <c r="K29" s="709"/>
      <c r="L29" s="709"/>
      <c r="M29" s="709"/>
      <c r="N29" s="678"/>
    </row>
    <row r="30" spans="1:14" ht="13" thickBot="1">
      <c r="A30" s="289"/>
      <c r="C30" s="290" t="s">
        <v>9</v>
      </c>
      <c r="D30" s="286"/>
      <c r="F30" s="287" t="s">
        <v>8</v>
      </c>
      <c r="G30" s="288"/>
      <c r="H30" s="263"/>
      <c r="I30" s="263"/>
      <c r="J30" s="710"/>
      <c r="K30" s="710"/>
      <c r="L30" s="710"/>
      <c r="M30" s="710"/>
      <c r="N30" s="678"/>
    </row>
    <row r="31" spans="1:14">
      <c r="A31" s="289"/>
      <c r="H31" s="263"/>
      <c r="I31" s="263"/>
      <c r="J31" s="291"/>
      <c r="K31" s="291"/>
      <c r="L31" s="291"/>
      <c r="M31" s="291"/>
      <c r="N31" s="678"/>
    </row>
    <row r="32" spans="1:14">
      <c r="A32" s="289"/>
      <c r="C32" s="287"/>
      <c r="D32" s="268"/>
      <c r="F32" s="287"/>
      <c r="G32" s="287"/>
      <c r="H32" s="263"/>
      <c r="I32" s="263"/>
      <c r="J32" s="291"/>
      <c r="K32" s="291"/>
      <c r="L32" s="291"/>
      <c r="M32" s="291"/>
      <c r="N32" s="678"/>
    </row>
    <row r="33" spans="1:14">
      <c r="A33" s="289"/>
      <c r="D33" s="268"/>
      <c r="H33" s="267"/>
      <c r="I33" s="267"/>
      <c r="J33" s="711"/>
      <c r="K33" s="711"/>
      <c r="L33" s="711"/>
      <c r="M33" s="711"/>
      <c r="N33" s="678"/>
    </row>
    <row r="34" spans="1:14">
      <c r="A34" s="292"/>
      <c r="B34" s="287"/>
      <c r="C34" s="268"/>
      <c r="D34" s="268"/>
      <c r="E34" s="293"/>
      <c r="F34" s="293"/>
      <c r="G34" s="293"/>
      <c r="H34" s="293"/>
      <c r="I34" s="293"/>
      <c r="J34" s="712" t="s">
        <v>6</v>
      </c>
      <c r="K34" s="710"/>
      <c r="L34" s="710"/>
      <c r="M34" s="710"/>
      <c r="N34" s="678"/>
    </row>
    <row r="35" spans="1:14">
      <c r="A35" s="294" t="s">
        <v>5</v>
      </c>
      <c r="B35" s="295"/>
      <c r="C35" s="296"/>
      <c r="D35" s="296"/>
      <c r="E35" s="297"/>
      <c r="F35" s="297"/>
      <c r="G35" s="297"/>
      <c r="H35" s="297"/>
      <c r="I35" s="297"/>
      <c r="J35" s="297"/>
      <c r="K35" s="297"/>
      <c r="L35" s="297"/>
      <c r="M35" s="297"/>
      <c r="N35" s="678"/>
    </row>
    <row r="36" spans="1:14" ht="14">
      <c r="A36" s="713" t="s">
        <v>4</v>
      </c>
      <c r="B36" s="714"/>
      <c r="C36" s="715"/>
      <c r="D36" s="715"/>
      <c r="E36" s="715"/>
      <c r="F36" s="715"/>
      <c r="G36" s="715"/>
      <c r="H36" s="715"/>
      <c r="I36" s="715"/>
      <c r="J36" s="715"/>
      <c r="K36" s="715"/>
      <c r="L36" s="715"/>
      <c r="M36" s="716"/>
      <c r="N36" s="678"/>
    </row>
    <row r="37" spans="1:14" ht="24" customHeight="1">
      <c r="A37" s="717" t="s">
        <v>467</v>
      </c>
      <c r="B37" s="718"/>
      <c r="C37" s="718"/>
      <c r="D37" s="718"/>
      <c r="E37" s="718"/>
      <c r="F37" s="718"/>
      <c r="G37" s="718"/>
      <c r="H37" s="718"/>
      <c r="I37" s="718"/>
      <c r="J37" s="718"/>
      <c r="K37" s="718"/>
      <c r="L37" s="718"/>
      <c r="M37" s="718"/>
      <c r="N37" s="678"/>
    </row>
    <row r="38" spans="1:14" ht="19.5" customHeight="1">
      <c r="A38" s="719"/>
      <c r="B38" s="720"/>
      <c r="C38" s="720"/>
      <c r="D38" s="720"/>
      <c r="E38" s="720"/>
      <c r="F38" s="720"/>
      <c r="G38" s="720"/>
      <c r="H38" s="720"/>
      <c r="I38" s="720"/>
      <c r="J38" s="720"/>
      <c r="K38" s="720"/>
      <c r="L38" s="720"/>
      <c r="M38" s="720"/>
      <c r="N38" s="678"/>
    </row>
    <row r="39" spans="1:14" ht="18.75" customHeight="1">
      <c r="A39" s="721"/>
      <c r="B39" s="722"/>
      <c r="C39" s="722"/>
      <c r="D39" s="722"/>
      <c r="E39" s="722"/>
      <c r="F39" s="722"/>
      <c r="G39" s="722"/>
      <c r="H39" s="722"/>
      <c r="I39" s="722"/>
      <c r="J39" s="722"/>
      <c r="K39" s="722"/>
      <c r="L39" s="722"/>
      <c r="M39" s="722"/>
      <c r="N39" s="678"/>
    </row>
    <row r="40" spans="1:14">
      <c r="A40" s="298"/>
      <c r="B40" s="299"/>
      <c r="C40" s="252"/>
      <c r="D40" s="252"/>
      <c r="E40" s="252"/>
      <c r="F40" s="252"/>
      <c r="G40" s="252"/>
      <c r="H40" s="252"/>
      <c r="I40" s="252"/>
      <c r="J40" s="252"/>
      <c r="K40" s="252"/>
      <c r="L40" s="252"/>
      <c r="M40" s="252"/>
      <c r="N40" s="678"/>
    </row>
    <row r="41" spans="1:14" ht="18">
      <c r="A41" s="723" t="s">
        <v>299</v>
      </c>
      <c r="B41" s="724"/>
      <c r="C41" s="724"/>
      <c r="D41" s="724"/>
      <c r="E41" s="725"/>
      <c r="F41" s="725"/>
      <c r="G41" s="725"/>
      <c r="H41" s="725"/>
      <c r="I41" s="725"/>
      <c r="J41" s="725"/>
      <c r="K41" s="725"/>
      <c r="L41" s="725"/>
      <c r="M41" s="725"/>
      <c r="N41" s="678"/>
    </row>
    <row r="42" spans="1:14" ht="21.75" customHeight="1">
      <c r="A42" s="698" t="s">
        <v>138</v>
      </c>
      <c r="B42" s="699"/>
      <c r="C42" s="699"/>
      <c r="D42" s="699"/>
      <c r="E42" s="699"/>
      <c r="F42" s="700"/>
      <c r="G42" s="701" t="s">
        <v>280</v>
      </c>
      <c r="H42" s="699"/>
      <c r="I42" s="699"/>
      <c r="J42" s="699"/>
      <c r="K42" s="699"/>
      <c r="L42" s="699"/>
      <c r="M42" s="699"/>
      <c r="N42" s="678"/>
    </row>
    <row r="43" spans="1:14" ht="36" customHeight="1">
      <c r="A43" s="152" t="str">
        <f>+'DATOS MAESTROS'!$B$8</f>
        <v>N/A</v>
      </c>
      <c r="B43" s="151" t="str">
        <f>+'DATOS MAESTROS'!$B$9</f>
        <v>N/A</v>
      </c>
      <c r="C43" s="150">
        <f>+'DATOS MAESTROS'!$B$10</f>
        <v>45810</v>
      </c>
      <c r="D43" s="150">
        <f>+'DATOS MAESTROS'!$B$11</f>
        <v>45811</v>
      </c>
      <c r="E43" s="150">
        <f>+'DATOS MAESTROS'!$B$12</f>
        <v>45812</v>
      </c>
      <c r="F43" s="324" t="s">
        <v>56</v>
      </c>
      <c r="G43" s="743" t="s">
        <v>300</v>
      </c>
      <c r="H43" s="744"/>
      <c r="I43" s="744"/>
      <c r="J43" s="745"/>
      <c r="K43" s="304" t="s">
        <v>282</v>
      </c>
      <c r="L43" s="148" t="s">
        <v>135</v>
      </c>
      <c r="M43" s="147" t="s">
        <v>134</v>
      </c>
      <c r="N43" s="678"/>
    </row>
    <row r="44" spans="1:14" ht="43.5" customHeight="1">
      <c r="A44" s="305"/>
      <c r="B44" s="306"/>
      <c r="C44" s="307"/>
      <c r="D44" s="307"/>
      <c r="E44" s="307"/>
      <c r="F44" s="308">
        <f>SUM(A44:E44)</f>
        <v>0</v>
      </c>
      <c r="G44" s="746" t="s">
        <v>301</v>
      </c>
      <c r="H44" s="747"/>
      <c r="I44" s="747"/>
      <c r="J44" s="748"/>
      <c r="K44" s="308" t="s">
        <v>302</v>
      </c>
      <c r="L44" s="145">
        <v>262.07</v>
      </c>
      <c r="M44" s="141">
        <f>+L44*F44</f>
        <v>0</v>
      </c>
      <c r="N44" s="678"/>
    </row>
    <row r="45" spans="1:14" ht="45.75" customHeight="1">
      <c r="A45" s="305"/>
      <c r="B45" s="306"/>
      <c r="C45" s="307"/>
      <c r="D45" s="307"/>
      <c r="E45" s="307"/>
      <c r="F45" s="308">
        <f>SUM(A45:E45)</f>
        <v>0</v>
      </c>
      <c r="G45" s="746" t="s">
        <v>303</v>
      </c>
      <c r="H45" s="747"/>
      <c r="I45" s="747"/>
      <c r="J45" s="748"/>
      <c r="K45" s="308" t="s">
        <v>302</v>
      </c>
      <c r="L45" s="145">
        <v>262.07</v>
      </c>
      <c r="M45" s="141">
        <f>+L45*F45</f>
        <v>0</v>
      </c>
      <c r="N45" s="678"/>
    </row>
    <row r="46" spans="1:14" ht="13" thickBot="1">
      <c r="A46" s="1"/>
      <c r="B46" s="2"/>
      <c r="C46" s="2"/>
      <c r="D46" s="2"/>
      <c r="E46" s="325"/>
      <c r="F46" s="325"/>
      <c r="G46" s="325"/>
      <c r="H46" s="325"/>
      <c r="I46" s="325"/>
      <c r="J46" s="326"/>
      <c r="K46" s="327"/>
      <c r="L46" s="327"/>
      <c r="M46" s="325"/>
      <c r="N46" s="678"/>
    </row>
    <row r="47" spans="1:14" ht="12.75" customHeight="1">
      <c r="A47" s="773"/>
      <c r="B47" s="774"/>
      <c r="C47" s="775"/>
      <c r="D47" s="775"/>
      <c r="E47" s="775"/>
      <c r="F47" s="775"/>
      <c r="G47" s="775"/>
      <c r="H47" s="775"/>
      <c r="I47" s="775"/>
      <c r="J47" s="749" t="s">
        <v>128</v>
      </c>
      <c r="K47" s="750"/>
      <c r="L47" s="751"/>
      <c r="M47" s="328">
        <f>+M45+M44</f>
        <v>0</v>
      </c>
      <c r="N47" s="678"/>
    </row>
    <row r="48" spans="1:14">
      <c r="A48" s="776" t="s">
        <v>287</v>
      </c>
      <c r="B48" s="777"/>
      <c r="C48" s="777"/>
      <c r="D48" s="777"/>
      <c r="E48" s="777"/>
      <c r="F48" s="777"/>
      <c r="G48" s="777"/>
      <c r="H48" s="777"/>
      <c r="I48" s="777"/>
      <c r="J48" s="756" t="s">
        <v>295</v>
      </c>
      <c r="K48" s="757"/>
      <c r="L48" s="758"/>
      <c r="M48" s="329">
        <f>+M47*0.16</f>
        <v>0</v>
      </c>
      <c r="N48" s="678"/>
    </row>
    <row r="49" spans="1:14" ht="13.5" customHeight="1" thickBot="1">
      <c r="A49" s="776"/>
      <c r="B49" s="777"/>
      <c r="C49" s="777"/>
      <c r="D49" s="777"/>
      <c r="E49" s="777"/>
      <c r="F49" s="777"/>
      <c r="G49" s="777"/>
      <c r="H49" s="777"/>
      <c r="I49" s="777"/>
      <c r="J49" s="778" t="s">
        <v>121</v>
      </c>
      <c r="K49" s="779"/>
      <c r="L49" s="780"/>
      <c r="M49" s="330">
        <f>+M48+M47</f>
        <v>0</v>
      </c>
      <c r="N49" s="678"/>
    </row>
    <row r="50" spans="1:14">
      <c r="A50" s="770" t="s">
        <v>296</v>
      </c>
      <c r="B50" s="771"/>
      <c r="C50" s="772"/>
      <c r="D50" s="772"/>
      <c r="E50" s="772"/>
      <c r="F50" s="772"/>
      <c r="G50" s="772"/>
      <c r="H50" s="772"/>
      <c r="I50" s="772"/>
      <c r="J50" s="310"/>
      <c r="K50" s="310"/>
      <c r="L50" s="310"/>
      <c r="M50" s="310"/>
      <c r="N50" s="678"/>
    </row>
    <row r="51" spans="1:14">
      <c r="A51" s="331"/>
      <c r="B51" s="332"/>
      <c r="C51" s="333"/>
      <c r="D51" s="333"/>
      <c r="E51" s="333"/>
      <c r="F51" s="333"/>
      <c r="G51" s="333"/>
      <c r="H51" s="333"/>
      <c r="I51" s="333"/>
      <c r="J51" s="310"/>
      <c r="K51" s="310"/>
      <c r="L51" s="310"/>
      <c r="M51" s="310"/>
      <c r="N51" s="678"/>
    </row>
    <row r="52" spans="1:14" ht="12.75" customHeight="1">
      <c r="A52" s="739" t="s">
        <v>469</v>
      </c>
      <c r="B52" s="740"/>
      <c r="C52" s="740"/>
      <c r="D52" s="740"/>
      <c r="E52" s="740"/>
      <c r="F52" s="740"/>
      <c r="G52" s="740"/>
      <c r="H52" s="740"/>
      <c r="I52" s="740"/>
      <c r="J52" s="740"/>
      <c r="K52" s="740"/>
      <c r="L52" s="740"/>
      <c r="M52" s="740"/>
      <c r="N52" s="678"/>
    </row>
    <row r="53" spans="1:14" ht="12.75" customHeight="1">
      <c r="A53" s="739"/>
      <c r="B53" s="740"/>
      <c r="C53" s="740"/>
      <c r="D53" s="740"/>
      <c r="E53" s="740"/>
      <c r="F53" s="740"/>
      <c r="G53" s="740"/>
      <c r="H53" s="740"/>
      <c r="I53" s="740"/>
      <c r="J53" s="740"/>
      <c r="K53" s="740"/>
      <c r="L53" s="740"/>
      <c r="M53" s="740"/>
      <c r="N53" s="678"/>
    </row>
    <row r="54" spans="1:14">
      <c r="A54" s="331"/>
      <c r="B54" s="332"/>
      <c r="C54" s="333"/>
      <c r="D54" s="333"/>
      <c r="E54" s="333"/>
      <c r="F54" s="333"/>
      <c r="G54" s="333"/>
      <c r="H54" s="333"/>
      <c r="I54" s="333"/>
      <c r="J54" s="310"/>
      <c r="K54" s="310"/>
      <c r="L54" s="310"/>
      <c r="M54" s="310"/>
      <c r="N54" s="678"/>
    </row>
    <row r="55" spans="1:14" ht="7.5" customHeight="1">
      <c r="A55" s="741"/>
      <c r="B55" s="742"/>
      <c r="C55" s="742"/>
      <c r="D55" s="742"/>
      <c r="E55" s="742"/>
      <c r="F55" s="742"/>
      <c r="G55" s="742"/>
      <c r="H55" s="742"/>
      <c r="I55" s="742"/>
      <c r="J55" s="742"/>
      <c r="K55" s="742"/>
      <c r="L55" s="742"/>
      <c r="M55" s="742"/>
      <c r="N55" s="678"/>
    </row>
    <row r="56" spans="1:14" s="2" customFormat="1" ht="15.75" customHeight="1" thickBot="1">
      <c r="A56" s="662" t="s">
        <v>89</v>
      </c>
      <c r="B56" s="663"/>
      <c r="C56" s="663"/>
      <c r="D56" s="663"/>
      <c r="E56" s="663"/>
      <c r="F56" s="663"/>
      <c r="G56" s="663"/>
      <c r="H56" s="663"/>
      <c r="I56" s="663"/>
      <c r="J56" s="663"/>
      <c r="K56" s="663"/>
      <c r="L56" s="663"/>
      <c r="M56" s="663"/>
      <c r="N56" s="678"/>
    </row>
    <row r="57" spans="1:14" s="2" customFormat="1" ht="35.25" customHeight="1">
      <c r="A57" s="726" t="s">
        <v>57</v>
      </c>
      <c r="B57" s="727"/>
      <c r="C57" s="727"/>
      <c r="D57" s="727"/>
      <c r="E57" s="727"/>
      <c r="F57" s="727"/>
      <c r="G57" s="727"/>
      <c r="H57" s="727"/>
      <c r="I57" s="727"/>
      <c r="J57" s="727"/>
      <c r="K57" s="727"/>
      <c r="L57" s="727"/>
      <c r="M57" s="727"/>
      <c r="N57" s="678"/>
    </row>
    <row r="58" spans="1:14" s="2" customFormat="1" ht="21" customHeight="1">
      <c r="A58" s="728" t="s">
        <v>0</v>
      </c>
      <c r="B58" s="728"/>
      <c r="C58" s="728"/>
      <c r="D58" s="728"/>
      <c r="E58" s="728"/>
      <c r="F58" s="728"/>
      <c r="G58" s="728"/>
      <c r="H58" s="728"/>
      <c r="I58" s="728"/>
      <c r="J58" s="728"/>
      <c r="K58" s="728"/>
      <c r="L58" s="728"/>
      <c r="M58" s="728"/>
      <c r="N58" s="678"/>
    </row>
    <row r="59" spans="1:14" s="2" customFormat="1" ht="16" thickBot="1">
      <c r="A59" s="729" t="s">
        <v>90</v>
      </c>
      <c r="B59" s="730"/>
      <c r="C59" s="730"/>
      <c r="D59" s="730"/>
      <c r="E59" s="730"/>
      <c r="F59" s="730"/>
      <c r="G59" s="730"/>
      <c r="H59" s="730"/>
      <c r="I59" s="730"/>
      <c r="J59" s="730"/>
      <c r="K59" s="730"/>
      <c r="L59" s="730"/>
      <c r="M59" s="730"/>
      <c r="N59" s="679"/>
    </row>
    <row r="175" spans="1:14" ht="29.25" customHeight="1">
      <c r="A175" s="2"/>
      <c r="B175" s="2"/>
      <c r="C175" s="2"/>
      <c r="D175" s="2"/>
      <c r="E175" s="2"/>
      <c r="F175" s="2"/>
      <c r="G175" s="2"/>
      <c r="H175" s="2"/>
      <c r="I175" s="2"/>
      <c r="J175" s="2"/>
      <c r="K175" s="2"/>
      <c r="L175" s="2"/>
      <c r="M175" s="2"/>
      <c r="N175" s="2"/>
    </row>
    <row r="176" spans="1:14">
      <c r="A176" s="2"/>
      <c r="B176" s="2"/>
      <c r="C176" s="2"/>
      <c r="D176" s="2"/>
      <c r="E176" s="2"/>
      <c r="F176" s="2"/>
      <c r="G176" s="2"/>
      <c r="H176" s="2"/>
      <c r="I176" s="2"/>
      <c r="J176" s="2"/>
      <c r="K176" s="2"/>
      <c r="L176" s="2"/>
      <c r="M176" s="2"/>
      <c r="N176" s="2"/>
    </row>
    <row r="177" spans="1:14">
      <c r="A177" s="2"/>
      <c r="B177" s="2"/>
      <c r="C177" s="2"/>
      <c r="D177" s="2"/>
      <c r="E177" s="2"/>
      <c r="F177" s="2"/>
      <c r="G177" s="2"/>
      <c r="H177" s="2"/>
      <c r="I177" s="2"/>
      <c r="J177" s="2"/>
      <c r="K177" s="2"/>
      <c r="L177" s="2"/>
      <c r="M177" s="2"/>
      <c r="N177" s="2"/>
    </row>
    <row r="178" spans="1:14">
      <c r="A178" s="2"/>
      <c r="B178" s="2"/>
      <c r="C178" s="2"/>
      <c r="D178" s="2"/>
      <c r="E178" s="2"/>
      <c r="F178" s="2"/>
      <c r="G178" s="2"/>
      <c r="H178" s="2"/>
      <c r="I178" s="2"/>
      <c r="J178" s="2"/>
      <c r="K178" s="2"/>
      <c r="L178" s="2"/>
      <c r="M178" s="2"/>
      <c r="N178" s="2"/>
    </row>
    <row r="179" spans="1:14">
      <c r="A179" s="2"/>
      <c r="B179" s="2"/>
      <c r="C179" s="2"/>
      <c r="D179" s="2"/>
      <c r="E179" s="2"/>
      <c r="F179" s="2"/>
      <c r="G179" s="2"/>
      <c r="H179" s="2"/>
      <c r="I179" s="2"/>
      <c r="J179" s="2"/>
      <c r="K179" s="2"/>
      <c r="L179" s="2"/>
      <c r="M179" s="2"/>
      <c r="N179" s="2"/>
    </row>
    <row r="180" spans="1:14" ht="27.75" customHeight="1">
      <c r="A180" s="2"/>
      <c r="B180" s="2"/>
      <c r="C180" s="2"/>
      <c r="D180" s="2"/>
      <c r="E180" s="2"/>
      <c r="F180" s="2"/>
      <c r="G180" s="2"/>
      <c r="H180" s="2"/>
      <c r="I180" s="2"/>
      <c r="J180" s="2"/>
      <c r="K180" s="2"/>
      <c r="L180" s="2"/>
      <c r="M180" s="2"/>
      <c r="N180" s="2"/>
    </row>
  </sheetData>
  <sheetProtection algorithmName="SHA-512" hashValue="TdJBxWkEVUrE9lDalRDhar3IvWiXOPHNYxoj3kvZRjUKSPSTAGyutDWGc/pqTJANEcHtMIzqd6/DdxMhTGjxPw==" saltValue="oXaUexAD8+TX+i4Lgaqnlw==" spinCount="100000" sheet="1" objects="1" scenarios="1"/>
  <mergeCells count="59">
    <mergeCell ref="A59:M59"/>
    <mergeCell ref="K15:M15"/>
    <mergeCell ref="A50:I50"/>
    <mergeCell ref="A52:M53"/>
    <mergeCell ref="A55:M55"/>
    <mergeCell ref="A56:M56"/>
    <mergeCell ref="A57:M57"/>
    <mergeCell ref="A58:M58"/>
    <mergeCell ref="G43:J43"/>
    <mergeCell ref="G44:J44"/>
    <mergeCell ref="G45:J45"/>
    <mergeCell ref="A47:I47"/>
    <mergeCell ref="J47:L47"/>
    <mergeCell ref="A48:I49"/>
    <mergeCell ref="J48:L48"/>
    <mergeCell ref="J49:L49"/>
    <mergeCell ref="A22:M22"/>
    <mergeCell ref="E12:I12"/>
    <mergeCell ref="K12:M12"/>
    <mergeCell ref="A42:F42"/>
    <mergeCell ref="G42:M42"/>
    <mergeCell ref="H25:H26"/>
    <mergeCell ref="I25:M26"/>
    <mergeCell ref="C27:D27"/>
    <mergeCell ref="I27:M27"/>
    <mergeCell ref="J29:M29"/>
    <mergeCell ref="J30:M30"/>
    <mergeCell ref="J33:M33"/>
    <mergeCell ref="J34:M34"/>
    <mergeCell ref="A36:M36"/>
    <mergeCell ref="A37:M39"/>
    <mergeCell ref="A41:M41"/>
    <mergeCell ref="A17:M17"/>
    <mergeCell ref="C18:G18"/>
    <mergeCell ref="I18:M18"/>
    <mergeCell ref="L19:M19"/>
    <mergeCell ref="C20:G20"/>
    <mergeCell ref="K20:M20"/>
    <mergeCell ref="E13:I13"/>
    <mergeCell ref="K13:M13"/>
    <mergeCell ref="E14:I14"/>
    <mergeCell ref="K14:M14"/>
    <mergeCell ref="E15:I15"/>
    <mergeCell ref="L2:N3"/>
    <mergeCell ref="F3:K3"/>
    <mergeCell ref="F4:K4"/>
    <mergeCell ref="A5:N5"/>
    <mergeCell ref="I6:J6"/>
    <mergeCell ref="K6:M6"/>
    <mergeCell ref="N6:N59"/>
    <mergeCell ref="A7:M7"/>
    <mergeCell ref="E8:I8"/>
    <mergeCell ref="L8:M8"/>
    <mergeCell ref="E9:I9"/>
    <mergeCell ref="L9:M10"/>
    <mergeCell ref="E10:I10"/>
    <mergeCell ref="E11:I11"/>
    <mergeCell ref="K11:M11"/>
    <mergeCell ref="A23:M23"/>
  </mergeCells>
  <pageMargins left="0" right="0" top="0" bottom="0" header="0" footer="0"/>
  <pageSetup scale="7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8C9D-B4A8-427C-9AC9-28D5EEBE261E}">
  <sheetPr>
    <tabColor theme="1" tint="0.34998626667073579"/>
  </sheetPr>
  <dimension ref="A1:M102"/>
  <sheetViews>
    <sheetView showGridLines="0" zoomScaleNormal="100" zoomScaleSheetLayoutView="100" workbookViewId="0"/>
  </sheetViews>
  <sheetFormatPr baseColWidth="10" defaultColWidth="11.453125" defaultRowHeight="11.5"/>
  <cols>
    <col min="1" max="3" width="9.26953125" style="2" customWidth="1"/>
    <col min="4" max="4" width="11" style="2" bestFit="1" customWidth="1"/>
    <col min="5" max="9" width="11.453125" style="2" customWidth="1"/>
    <col min="10" max="10" width="10.453125" style="2" customWidth="1"/>
    <col min="11" max="11" width="11.4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671"/>
      <c r="L2" s="671"/>
      <c r="M2" s="671"/>
    </row>
    <row r="3" spans="1:13" s="3" customFormat="1" ht="15" customHeight="1">
      <c r="A3" s="2"/>
      <c r="B3" s="2"/>
      <c r="C3" s="2"/>
      <c r="D3" s="254"/>
      <c r="E3" s="672" t="s">
        <v>349</v>
      </c>
      <c r="F3" s="672"/>
      <c r="G3" s="672"/>
      <c r="H3" s="672"/>
      <c r="I3" s="672"/>
      <c r="J3" s="672"/>
      <c r="K3" s="671"/>
      <c r="L3" s="671"/>
      <c r="M3" s="671"/>
    </row>
    <row r="4" spans="1:13" s="3" customFormat="1" ht="30" customHeight="1" thickBot="1">
      <c r="A4" s="2"/>
      <c r="B4" s="2"/>
      <c r="C4" s="2"/>
      <c r="D4" s="2"/>
      <c r="E4" s="673" t="s">
        <v>247</v>
      </c>
      <c r="F4" s="673"/>
      <c r="G4" s="673"/>
      <c r="H4" s="673"/>
      <c r="I4" s="673"/>
      <c r="J4" s="673"/>
      <c r="K4" s="252"/>
      <c r="L4" s="255"/>
      <c r="M4" s="2"/>
    </row>
    <row r="5" spans="1:13" s="3" customFormat="1" ht="36.75" customHeight="1" thickBot="1">
      <c r="A5" s="759" t="s">
        <v>441</v>
      </c>
      <c r="B5" s="760"/>
      <c r="C5" s="760"/>
      <c r="D5" s="760"/>
      <c r="E5" s="760"/>
      <c r="F5" s="760"/>
      <c r="G5" s="760"/>
      <c r="H5" s="760"/>
      <c r="I5" s="760"/>
      <c r="J5" s="760"/>
      <c r="K5" s="760"/>
      <c r="L5" s="760"/>
      <c r="M5" s="761"/>
    </row>
    <row r="6" spans="1:13" s="3" customFormat="1" ht="12.75" customHeight="1">
      <c r="A6" s="14" t="s">
        <v>40</v>
      </c>
      <c r="B6" s="15" t="str">
        <f>+'DATOS MAESTROS'!B3</f>
        <v>EXPO SEGURIDAD MEXICO Y EXPO SEGURIDAD INDUSTRIAL 2026</v>
      </c>
      <c r="C6" s="16"/>
      <c r="D6" s="16"/>
      <c r="E6" s="16"/>
      <c r="F6" s="16"/>
      <c r="G6" s="17"/>
      <c r="H6" s="585" t="s">
        <v>39</v>
      </c>
      <c r="I6" s="586"/>
      <c r="J6" s="587" t="str">
        <f>+'DATOS MAESTROS'!B4</f>
        <v>Junio 2 - 4, 2026</v>
      </c>
      <c r="K6" s="588"/>
      <c r="L6" s="787"/>
      <c r="M6" s="788" t="s">
        <v>305</v>
      </c>
    </row>
    <row r="7" spans="1:13" s="3" customFormat="1" ht="14.5" thickBot="1">
      <c r="A7" s="592" t="s">
        <v>38</v>
      </c>
      <c r="B7" s="593"/>
      <c r="C7" s="593"/>
      <c r="D7" s="593"/>
      <c r="E7" s="593"/>
      <c r="F7" s="593"/>
      <c r="G7" s="593"/>
      <c r="H7" s="593"/>
      <c r="I7" s="593"/>
      <c r="J7" s="593"/>
      <c r="K7" s="593"/>
      <c r="L7" s="791"/>
      <c r="M7" s="789"/>
    </row>
    <row r="8" spans="1:13" s="3" customFormat="1" ht="13" thickBot="1">
      <c r="A8" s="18" t="s">
        <v>37</v>
      </c>
      <c r="B8" s="19"/>
      <c r="C8" s="19"/>
      <c r="D8" s="594"/>
      <c r="E8" s="594"/>
      <c r="F8" s="594"/>
      <c r="G8" s="594"/>
      <c r="H8" s="594"/>
      <c r="I8" s="20"/>
      <c r="J8" s="20"/>
      <c r="K8" s="595" t="s">
        <v>36</v>
      </c>
      <c r="L8" s="792"/>
      <c r="M8" s="789"/>
    </row>
    <row r="9" spans="1:13" s="3" customFormat="1" ht="12.75" customHeight="1">
      <c r="A9" s="21" t="s">
        <v>35</v>
      </c>
      <c r="B9" s="22"/>
      <c r="C9" s="22"/>
      <c r="D9" s="470"/>
      <c r="E9" s="470"/>
      <c r="F9" s="470"/>
      <c r="G9" s="470"/>
      <c r="H9" s="470"/>
      <c r="I9" s="20"/>
      <c r="J9" s="20"/>
      <c r="K9" s="781"/>
      <c r="L9" s="782"/>
      <c r="M9" s="789"/>
    </row>
    <row r="10" spans="1:13" s="3" customFormat="1" ht="13.5" customHeight="1" thickBot="1">
      <c r="A10" s="21" t="s">
        <v>34</v>
      </c>
      <c r="B10" s="22"/>
      <c r="C10" s="22"/>
      <c r="D10" s="470"/>
      <c r="E10" s="470"/>
      <c r="F10" s="470"/>
      <c r="G10" s="470"/>
      <c r="H10" s="470"/>
      <c r="I10" s="20"/>
      <c r="J10" s="20"/>
      <c r="K10" s="603"/>
      <c r="L10" s="783"/>
      <c r="M10" s="789"/>
    </row>
    <row r="11" spans="1:13" s="3" customFormat="1" ht="13.5" customHeight="1">
      <c r="A11" s="21" t="s">
        <v>33</v>
      </c>
      <c r="B11" s="22"/>
      <c r="C11" s="22"/>
      <c r="D11" s="470"/>
      <c r="E11" s="470"/>
      <c r="F11" s="470"/>
      <c r="G11" s="470"/>
      <c r="H11" s="470"/>
      <c r="I11" s="23" t="s">
        <v>32</v>
      </c>
      <c r="J11" s="494"/>
      <c r="K11" s="494"/>
      <c r="L11" s="784"/>
      <c r="M11" s="789"/>
    </row>
    <row r="12" spans="1:13" s="3" customFormat="1" ht="12.75" customHeight="1">
      <c r="A12" s="21" t="s">
        <v>31</v>
      </c>
      <c r="B12" s="22"/>
      <c r="C12" s="22"/>
      <c r="D12" s="470"/>
      <c r="E12" s="470"/>
      <c r="F12" s="470"/>
      <c r="G12" s="470"/>
      <c r="H12" s="470"/>
      <c r="I12" s="23" t="s">
        <v>30</v>
      </c>
      <c r="J12" s="470"/>
      <c r="K12" s="470"/>
      <c r="L12" s="785"/>
      <c r="M12" s="789"/>
    </row>
    <row r="13" spans="1:13" s="3" customFormat="1" ht="12.5">
      <c r="A13" s="21" t="s">
        <v>29</v>
      </c>
      <c r="B13" s="22"/>
      <c r="C13" s="22"/>
      <c r="D13" s="470"/>
      <c r="E13" s="470"/>
      <c r="F13" s="470"/>
      <c r="G13" s="470"/>
      <c r="H13" s="470"/>
      <c r="I13" s="23" t="s">
        <v>28</v>
      </c>
      <c r="J13" s="470"/>
      <c r="K13" s="470"/>
      <c r="L13" s="785"/>
      <c r="M13" s="789"/>
    </row>
    <row r="14" spans="1:13" s="3" customFormat="1" ht="12.5">
      <c r="A14" s="21" t="s">
        <v>27</v>
      </c>
      <c r="B14" s="22"/>
      <c r="C14" s="22"/>
      <c r="D14" s="470"/>
      <c r="E14" s="470"/>
      <c r="F14" s="470"/>
      <c r="G14" s="470"/>
      <c r="H14" s="470"/>
      <c r="I14" s="23" t="s">
        <v>26</v>
      </c>
      <c r="J14" s="470"/>
      <c r="K14" s="470"/>
      <c r="L14" s="785"/>
      <c r="M14" s="789"/>
    </row>
    <row r="15" spans="1:13" s="3" customFormat="1" ht="12.5">
      <c r="A15" s="21" t="s">
        <v>25</v>
      </c>
      <c r="B15" s="22"/>
      <c r="C15" s="22"/>
      <c r="D15" s="470"/>
      <c r="E15" s="470"/>
      <c r="F15" s="470"/>
      <c r="G15" s="470"/>
      <c r="H15" s="470"/>
      <c r="I15" s="439" t="s">
        <v>91</v>
      </c>
      <c r="J15" s="470"/>
      <c r="K15" s="470"/>
      <c r="L15" s="785"/>
      <c r="M15" s="789"/>
    </row>
    <row r="16" spans="1:13" s="3" customFormat="1" ht="12.5">
      <c r="A16" s="268"/>
      <c r="B16" s="268"/>
      <c r="C16" s="268"/>
      <c r="D16" s="263"/>
      <c r="E16" s="263"/>
      <c r="F16" s="263"/>
      <c r="G16" s="263"/>
      <c r="H16" s="263"/>
      <c r="I16" s="268"/>
      <c r="J16" s="268"/>
      <c r="K16" s="268"/>
      <c r="L16" s="263"/>
      <c r="M16" s="789"/>
    </row>
    <row r="17" spans="1:13" s="3" customFormat="1" ht="15" customHeight="1">
      <c r="A17" s="689" t="s">
        <v>24</v>
      </c>
      <c r="B17" s="690"/>
      <c r="C17" s="690"/>
      <c r="D17" s="690"/>
      <c r="E17" s="690"/>
      <c r="F17" s="690"/>
      <c r="G17" s="690"/>
      <c r="H17" s="690"/>
      <c r="I17" s="690"/>
      <c r="J17" s="690"/>
      <c r="K17" s="690"/>
      <c r="L17" s="786"/>
      <c r="M17" s="789"/>
    </row>
    <row r="18" spans="1:13" s="3" customFormat="1" ht="15" customHeight="1">
      <c r="A18" s="840" t="s">
        <v>252</v>
      </c>
      <c r="B18" s="841"/>
      <c r="C18" s="841"/>
      <c r="D18" s="841"/>
      <c r="E18" s="841"/>
      <c r="F18" s="841"/>
      <c r="G18" s="841"/>
      <c r="H18" s="841"/>
      <c r="I18" s="841"/>
      <c r="J18" s="841"/>
      <c r="K18" s="838">
        <f>+'DATOS MAESTROS'!B5</f>
        <v>46151</v>
      </c>
      <c r="L18" s="839"/>
      <c r="M18" s="789"/>
    </row>
    <row r="19" spans="1:13" s="3" customFormat="1" ht="15" customHeight="1">
      <c r="A19" s="371"/>
      <c r="B19" s="372"/>
      <c r="C19" s="372"/>
      <c r="D19" s="372"/>
      <c r="E19" s="372"/>
      <c r="F19" s="372"/>
      <c r="G19" s="372"/>
      <c r="H19" s="372"/>
      <c r="I19" s="372"/>
      <c r="J19" s="372"/>
      <c r="K19" s="373"/>
      <c r="L19" s="373"/>
      <c r="M19" s="789"/>
    </row>
    <row r="20" spans="1:13" s="3" customFormat="1" ht="12.75" customHeight="1">
      <c r="A20" s="438" t="s">
        <v>23</v>
      </c>
      <c r="B20" s="568" t="s">
        <v>22</v>
      </c>
      <c r="C20" s="568"/>
      <c r="D20" s="568"/>
      <c r="E20" s="568"/>
      <c r="F20" s="568"/>
      <c r="G20" s="30" t="s">
        <v>16</v>
      </c>
      <c r="H20" s="568" t="s">
        <v>49</v>
      </c>
      <c r="I20" s="568"/>
      <c r="J20" s="568"/>
      <c r="K20" s="568"/>
      <c r="L20" s="611"/>
      <c r="M20" s="789"/>
    </row>
    <row r="21" spans="1:13" s="3" customFormat="1" ht="12.5">
      <c r="A21" s="438"/>
      <c r="B21" s="20" t="s">
        <v>21</v>
      </c>
      <c r="C21" s="20"/>
      <c r="D21" s="456">
        <f>+'DATOS MAESTROS'!B7</f>
        <v>1010071155</v>
      </c>
      <c r="E21" s="20"/>
      <c r="F21" s="31"/>
      <c r="G21" s="35" t="s">
        <v>50</v>
      </c>
      <c r="H21" s="20" t="s">
        <v>249</v>
      </c>
      <c r="I21" s="35"/>
      <c r="J21" s="35"/>
      <c r="K21" s="396"/>
      <c r="L21" s="397"/>
      <c r="M21" s="789"/>
    </row>
    <row r="22" spans="1:13" s="3" customFormat="1" ht="12.75" customHeight="1">
      <c r="A22" s="438" t="s">
        <v>20</v>
      </c>
      <c r="B22" s="575" t="s">
        <v>19</v>
      </c>
      <c r="C22" s="575"/>
      <c r="D22" s="498"/>
      <c r="E22" s="498"/>
      <c r="F22" s="498"/>
      <c r="G22" s="35" t="s">
        <v>93</v>
      </c>
      <c r="H22" s="20"/>
      <c r="I22" s="20"/>
      <c r="J22" s="883">
        <f>+'DATOS MAESTROS'!B6</f>
        <v>46166</v>
      </c>
      <c r="K22" s="883"/>
      <c r="L22" s="884"/>
      <c r="M22" s="789"/>
    </row>
    <row r="23" spans="1:13" s="3" customFormat="1" ht="12.5">
      <c r="A23" s="272"/>
      <c r="B23" s="278"/>
      <c r="C23" s="278"/>
      <c r="D23" s="274"/>
      <c r="E23" s="274"/>
      <c r="F23" s="274"/>
      <c r="G23" s="263"/>
      <c r="H23" s="263"/>
      <c r="I23" s="263"/>
      <c r="J23" s="279"/>
      <c r="K23" s="279"/>
      <c r="L23" s="263"/>
      <c r="M23" s="789"/>
    </row>
    <row r="24" spans="1:13" s="3" customFormat="1" ht="14">
      <c r="A24" s="689" t="s">
        <v>18</v>
      </c>
      <c r="B24" s="690"/>
      <c r="C24" s="690"/>
      <c r="D24" s="690"/>
      <c r="E24" s="690"/>
      <c r="F24" s="690"/>
      <c r="G24" s="690"/>
      <c r="H24" s="690"/>
      <c r="I24" s="690"/>
      <c r="J24" s="690"/>
      <c r="K24" s="690"/>
      <c r="L24" s="786"/>
      <c r="M24" s="789"/>
    </row>
    <row r="25" spans="1:13" s="3" customFormat="1" ht="12.5">
      <c r="A25" s="795" t="s">
        <v>17</v>
      </c>
      <c r="B25" s="796"/>
      <c r="C25" s="796"/>
      <c r="D25" s="796"/>
      <c r="E25" s="796"/>
      <c r="F25" s="796"/>
      <c r="G25" s="796"/>
      <c r="H25" s="796"/>
      <c r="I25" s="796"/>
      <c r="J25" s="796"/>
      <c r="K25" s="796"/>
      <c r="L25" s="797"/>
      <c r="M25" s="789"/>
    </row>
    <row r="26" spans="1:13" s="3" customFormat="1" ht="12.75" customHeight="1">
      <c r="A26" s="375"/>
      <c r="B26" s="376"/>
      <c r="C26" s="376"/>
      <c r="D26" s="376"/>
      <c r="E26" s="376"/>
      <c r="F26" s="376"/>
      <c r="G26" s="376"/>
      <c r="H26" s="376"/>
      <c r="I26" s="376"/>
      <c r="J26" s="376"/>
      <c r="K26" s="376"/>
      <c r="L26" s="376"/>
      <c r="M26" s="789"/>
    </row>
    <row r="27" spans="1:13" s="3" customFormat="1" ht="13" thickBot="1">
      <c r="A27" s="272" t="s">
        <v>16</v>
      </c>
      <c r="B27" s="263" t="s">
        <v>49</v>
      </c>
      <c r="C27" s="263"/>
      <c r="D27" s="263"/>
      <c r="E27" s="263"/>
      <c r="F27" s="263"/>
      <c r="G27" s="263"/>
      <c r="H27" s="267"/>
      <c r="I27" s="267"/>
      <c r="J27" s="263"/>
      <c r="K27" s="263"/>
      <c r="L27" s="263"/>
      <c r="M27" s="789"/>
    </row>
    <row r="28" spans="1:13" s="3" customFormat="1" ht="12.75" customHeight="1">
      <c r="A28" s="280"/>
      <c r="B28" s="273"/>
      <c r="C28" s="273"/>
      <c r="D28" s="282"/>
      <c r="E28" s="282"/>
      <c r="F28" s="268"/>
      <c r="G28" s="702" t="s">
        <v>15</v>
      </c>
      <c r="H28" s="703"/>
      <c r="I28" s="704"/>
      <c r="J28" s="704"/>
      <c r="K28" s="704"/>
      <c r="L28" s="799"/>
      <c r="M28" s="789"/>
    </row>
    <row r="29" spans="1:13" s="3" customFormat="1" ht="13" thickBot="1">
      <c r="A29" s="270"/>
      <c r="B29" s="268"/>
      <c r="C29" s="268"/>
      <c r="D29" s="263"/>
      <c r="E29" s="263"/>
      <c r="F29" s="263"/>
      <c r="G29" s="702"/>
      <c r="H29" s="705"/>
      <c r="I29" s="706"/>
      <c r="J29" s="706"/>
      <c r="K29" s="706"/>
      <c r="L29" s="800"/>
      <c r="M29" s="789"/>
    </row>
    <row r="30" spans="1:13" s="3" customFormat="1" ht="12.5">
      <c r="A30" s="270"/>
      <c r="B30" s="707" t="s">
        <v>14</v>
      </c>
      <c r="C30" s="707"/>
      <c r="D30" s="263"/>
      <c r="E30" s="263"/>
      <c r="F30" s="263"/>
      <c r="G30" s="263"/>
      <c r="H30" s="801" t="s">
        <v>13</v>
      </c>
      <c r="I30" s="801"/>
      <c r="J30" s="801"/>
      <c r="K30" s="801"/>
      <c r="L30" s="802"/>
      <c r="M30" s="789"/>
    </row>
    <row r="31" spans="1:13" s="3" customFormat="1" ht="12.75" customHeight="1" thickBot="1">
      <c r="A31" s="270"/>
      <c r="B31" s="285" t="s">
        <v>12</v>
      </c>
      <c r="C31" s="286"/>
      <c r="E31" s="287" t="s">
        <v>11</v>
      </c>
      <c r="F31" s="288"/>
      <c r="G31" s="263"/>
      <c r="H31" s="284"/>
      <c r="I31" s="284"/>
      <c r="J31" s="284"/>
      <c r="K31" s="284"/>
      <c r="L31" s="284"/>
      <c r="M31" s="789"/>
    </row>
    <row r="32" spans="1:13" s="3" customFormat="1" ht="12.5">
      <c r="A32" s="289"/>
      <c r="B32" s="287" t="s">
        <v>10</v>
      </c>
      <c r="C32" s="286"/>
      <c r="E32" s="287"/>
      <c r="F32" s="287"/>
      <c r="G32" s="267"/>
      <c r="H32" s="267"/>
      <c r="I32" s="709"/>
      <c r="J32" s="709"/>
      <c r="K32" s="709"/>
      <c r="L32" s="709"/>
      <c r="M32" s="789"/>
    </row>
    <row r="33" spans="1:13" s="3" customFormat="1" ht="13.5" customHeight="1" thickBot="1">
      <c r="A33" s="289"/>
      <c r="B33" s="290" t="s">
        <v>9</v>
      </c>
      <c r="C33" s="286"/>
      <c r="E33" s="287" t="s">
        <v>8</v>
      </c>
      <c r="F33" s="288"/>
      <c r="G33" s="263"/>
      <c r="H33" s="263"/>
      <c r="I33" s="710" t="s">
        <v>7</v>
      </c>
      <c r="J33" s="710"/>
      <c r="K33" s="710"/>
      <c r="L33" s="710"/>
      <c r="M33" s="789"/>
    </row>
    <row r="34" spans="1:13" s="3" customFormat="1" ht="12.5">
      <c r="A34" s="289"/>
      <c r="G34" s="263"/>
      <c r="H34" s="263"/>
      <c r="I34" s="291"/>
      <c r="J34" s="291"/>
      <c r="K34" s="291"/>
      <c r="L34" s="291"/>
      <c r="M34" s="789"/>
    </row>
    <row r="35" spans="1:13" s="3" customFormat="1" ht="12.5">
      <c r="A35" s="289"/>
      <c r="B35" s="287"/>
      <c r="C35" s="268"/>
      <c r="E35" s="287"/>
      <c r="F35" s="287"/>
      <c r="G35" s="263"/>
      <c r="H35" s="263"/>
      <c r="I35" s="291"/>
      <c r="J35" s="291"/>
      <c r="K35" s="291"/>
      <c r="L35" s="291"/>
      <c r="M35" s="789"/>
    </row>
    <row r="36" spans="1:13" s="3" customFormat="1" ht="12.5">
      <c r="A36" s="289"/>
      <c r="C36" s="268"/>
      <c r="G36" s="267"/>
      <c r="H36" s="267"/>
      <c r="I36" s="711"/>
      <c r="J36" s="711"/>
      <c r="K36" s="711"/>
      <c r="L36" s="711"/>
      <c r="M36" s="789"/>
    </row>
    <row r="37" spans="1:13" s="3" customFormat="1" ht="12.75" customHeight="1">
      <c r="A37" s="292"/>
      <c r="B37" s="268"/>
      <c r="C37" s="268"/>
      <c r="D37" s="293"/>
      <c r="E37" s="293"/>
      <c r="F37" s="293"/>
      <c r="G37" s="293"/>
      <c r="H37" s="293"/>
      <c r="I37" s="712" t="s">
        <v>6</v>
      </c>
      <c r="J37" s="710"/>
      <c r="K37" s="710"/>
      <c r="L37" s="710"/>
      <c r="M37" s="789"/>
    </row>
    <row r="38" spans="1:13" s="3" customFormat="1" ht="12.5">
      <c r="A38" s="294" t="s">
        <v>5</v>
      </c>
      <c r="B38" s="296"/>
      <c r="C38" s="296"/>
      <c r="D38" s="297"/>
      <c r="E38" s="297"/>
      <c r="F38" s="297"/>
      <c r="G38" s="297"/>
      <c r="H38" s="297"/>
      <c r="I38" s="297"/>
      <c r="J38" s="297"/>
      <c r="K38" s="297"/>
      <c r="L38" s="297"/>
      <c r="M38" s="789"/>
    </row>
    <row r="39" spans="1:13" s="3" customFormat="1" ht="14">
      <c r="A39" s="713" t="s">
        <v>4</v>
      </c>
      <c r="B39" s="715"/>
      <c r="C39" s="715"/>
      <c r="D39" s="715"/>
      <c r="E39" s="715"/>
      <c r="F39" s="715"/>
      <c r="G39" s="715"/>
      <c r="H39" s="715"/>
      <c r="I39" s="715"/>
      <c r="J39" s="715"/>
      <c r="K39" s="715"/>
      <c r="L39" s="716"/>
      <c r="M39" s="789"/>
    </row>
    <row r="40" spans="1:13" s="3" customFormat="1" ht="24" customHeight="1">
      <c r="A40" s="717" t="s">
        <v>467</v>
      </c>
      <c r="B40" s="718"/>
      <c r="C40" s="718"/>
      <c r="D40" s="718"/>
      <c r="E40" s="718"/>
      <c r="F40" s="718"/>
      <c r="G40" s="718"/>
      <c r="H40" s="718"/>
      <c r="I40" s="718"/>
      <c r="J40" s="718"/>
      <c r="K40" s="718"/>
      <c r="L40" s="718"/>
      <c r="M40" s="789"/>
    </row>
    <row r="41" spans="1:13" s="3" customFormat="1" ht="19.5" customHeight="1">
      <c r="A41" s="719"/>
      <c r="B41" s="720"/>
      <c r="C41" s="720"/>
      <c r="D41" s="720"/>
      <c r="E41" s="720"/>
      <c r="F41" s="720"/>
      <c r="G41" s="720"/>
      <c r="H41" s="720"/>
      <c r="I41" s="720"/>
      <c r="J41" s="720"/>
      <c r="K41" s="720"/>
      <c r="L41" s="720"/>
      <c r="M41" s="789"/>
    </row>
    <row r="42" spans="1:13" s="3" customFormat="1" ht="18.75" customHeight="1">
      <c r="A42" s="721"/>
      <c r="B42" s="722"/>
      <c r="C42" s="722"/>
      <c r="D42" s="722"/>
      <c r="E42" s="722"/>
      <c r="F42" s="722"/>
      <c r="G42" s="722"/>
      <c r="H42" s="722"/>
      <c r="I42" s="722"/>
      <c r="J42" s="722"/>
      <c r="K42" s="722"/>
      <c r="L42" s="722"/>
      <c r="M42" s="789"/>
    </row>
    <row r="43" spans="1:13" ht="20.25" customHeight="1">
      <c r="A43" s="298"/>
      <c r="B43" s="252"/>
      <c r="C43" s="252"/>
      <c r="D43" s="252"/>
      <c r="E43" s="252"/>
      <c r="F43" s="252"/>
      <c r="G43" s="252"/>
      <c r="H43" s="252"/>
      <c r="I43" s="252"/>
      <c r="J43" s="252"/>
      <c r="K43" s="252"/>
      <c r="L43" s="252"/>
      <c r="M43" s="789"/>
    </row>
    <row r="44" spans="1:13" ht="13.75" customHeight="1">
      <c r="A44" s="766" t="s">
        <v>350</v>
      </c>
      <c r="B44" s="767"/>
      <c r="C44" s="767"/>
      <c r="D44" s="767"/>
      <c r="E44" s="767"/>
      <c r="F44" s="767"/>
      <c r="G44" s="767"/>
      <c r="H44" s="767"/>
      <c r="I44" s="767"/>
      <c r="J44" s="767"/>
      <c r="K44" s="767"/>
      <c r="L44" s="271"/>
      <c r="M44" s="789"/>
    </row>
    <row r="45" spans="1:13" ht="23">
      <c r="A45" s="377" t="s">
        <v>307</v>
      </c>
      <c r="B45" s="378" t="s">
        <v>351</v>
      </c>
      <c r="C45" s="798" t="s">
        <v>54</v>
      </c>
      <c r="D45" s="798"/>
      <c r="E45" s="798"/>
      <c r="F45" s="798"/>
      <c r="G45" s="798"/>
      <c r="H45" s="798"/>
      <c r="I45" s="798"/>
      <c r="J45" s="379" t="s">
        <v>3</v>
      </c>
      <c r="K45" s="379" t="s">
        <v>2</v>
      </c>
      <c r="L45" s="380" t="s">
        <v>310</v>
      </c>
      <c r="M45" s="789"/>
    </row>
    <row r="46" spans="1:13">
      <c r="A46" s="305"/>
      <c r="B46" s="307"/>
      <c r="C46" s="844" t="s">
        <v>352</v>
      </c>
      <c r="D46" s="844"/>
      <c r="E46" s="844"/>
      <c r="F46" s="844"/>
      <c r="G46" s="844"/>
      <c r="H46" s="844"/>
      <c r="I46" s="844"/>
      <c r="J46" s="382">
        <v>1653</v>
      </c>
      <c r="K46" s="383">
        <v>1984</v>
      </c>
      <c r="L46" s="347">
        <f ca="1">IF(TODAY()&lt;=$K$18,(J46*A46*B46),(K46*B46*A46))</f>
        <v>0</v>
      </c>
      <c r="M46" s="789"/>
    </row>
    <row r="47" spans="1:13" ht="15" customHeight="1">
      <c r="A47" s="766" t="s">
        <v>353</v>
      </c>
      <c r="B47" s="767"/>
      <c r="C47" s="767"/>
      <c r="D47" s="767"/>
      <c r="E47" s="767"/>
      <c r="F47" s="767"/>
      <c r="G47" s="767"/>
      <c r="H47" s="767"/>
      <c r="I47" s="767"/>
      <c r="J47" s="767"/>
      <c r="K47" s="767"/>
      <c r="L47" s="337"/>
      <c r="M47" s="789"/>
    </row>
    <row r="48" spans="1:13" ht="15" customHeight="1">
      <c r="A48" s="826" t="s">
        <v>53</v>
      </c>
      <c r="B48" s="827"/>
      <c r="C48" s="808" t="s">
        <v>54</v>
      </c>
      <c r="D48" s="808"/>
      <c r="E48" s="808"/>
      <c r="F48" s="808"/>
      <c r="G48" s="808"/>
      <c r="H48" s="808"/>
      <c r="I48" s="808"/>
      <c r="J48" s="809" t="s">
        <v>354</v>
      </c>
      <c r="K48" s="810"/>
      <c r="L48" s="384" t="s">
        <v>310</v>
      </c>
      <c r="M48" s="789"/>
    </row>
    <row r="49" spans="1:13" ht="15" customHeight="1">
      <c r="A49" s="805"/>
      <c r="B49" s="806"/>
      <c r="C49" s="807" t="s">
        <v>355</v>
      </c>
      <c r="D49" s="807"/>
      <c r="E49" s="807"/>
      <c r="F49" s="807"/>
      <c r="G49" s="807"/>
      <c r="H49" s="807"/>
      <c r="I49" s="807"/>
      <c r="J49" s="803">
        <v>16027</v>
      </c>
      <c r="K49" s="804"/>
      <c r="L49" s="347">
        <f t="shared" ref="L49:L52" si="0">+J49*A49</f>
        <v>0</v>
      </c>
      <c r="M49" s="789"/>
    </row>
    <row r="50" spans="1:13" ht="15" customHeight="1">
      <c r="A50" s="805"/>
      <c r="B50" s="806"/>
      <c r="C50" s="807" t="s">
        <v>356</v>
      </c>
      <c r="D50" s="807"/>
      <c r="E50" s="807"/>
      <c r="F50" s="807"/>
      <c r="G50" s="807"/>
      <c r="H50" s="807"/>
      <c r="I50" s="807"/>
      <c r="J50" s="803">
        <v>24040</v>
      </c>
      <c r="K50" s="804"/>
      <c r="L50" s="347">
        <f t="shared" si="0"/>
        <v>0</v>
      </c>
      <c r="M50" s="789"/>
    </row>
    <row r="51" spans="1:13" ht="15" customHeight="1">
      <c r="A51" s="805"/>
      <c r="B51" s="806"/>
      <c r="C51" s="807" t="s">
        <v>357</v>
      </c>
      <c r="D51" s="807"/>
      <c r="E51" s="807"/>
      <c r="F51" s="807"/>
      <c r="G51" s="807"/>
      <c r="H51" s="807"/>
      <c r="I51" s="807"/>
      <c r="J51" s="803">
        <v>40068</v>
      </c>
      <c r="K51" s="804"/>
      <c r="L51" s="347">
        <f t="shared" si="0"/>
        <v>0</v>
      </c>
      <c r="M51" s="789"/>
    </row>
    <row r="52" spans="1:13" ht="15" customHeight="1">
      <c r="A52" s="805"/>
      <c r="B52" s="806"/>
      <c r="C52" s="807" t="s">
        <v>358</v>
      </c>
      <c r="D52" s="807"/>
      <c r="E52" s="807"/>
      <c r="F52" s="807"/>
      <c r="G52" s="807"/>
      <c r="H52" s="807"/>
      <c r="I52" s="807"/>
      <c r="J52" s="842">
        <v>80136</v>
      </c>
      <c r="K52" s="843"/>
      <c r="L52" s="347">
        <f t="shared" si="0"/>
        <v>0</v>
      </c>
      <c r="M52" s="789"/>
    </row>
    <row r="53" spans="1:13" ht="15" customHeight="1">
      <c r="A53" s="766" t="s">
        <v>359</v>
      </c>
      <c r="B53" s="767"/>
      <c r="C53" s="767"/>
      <c r="D53" s="767"/>
      <c r="E53" s="767"/>
      <c r="F53" s="767"/>
      <c r="G53" s="767"/>
      <c r="H53" s="767"/>
      <c r="I53" s="767"/>
      <c r="J53" s="767"/>
      <c r="K53" s="767"/>
      <c r="L53" s="337"/>
      <c r="M53" s="789"/>
    </row>
    <row r="54" spans="1:13" ht="23">
      <c r="A54" s="826" t="s">
        <v>53</v>
      </c>
      <c r="B54" s="827"/>
      <c r="C54" s="808" t="s">
        <v>54</v>
      </c>
      <c r="D54" s="808"/>
      <c r="E54" s="808"/>
      <c r="F54" s="808"/>
      <c r="G54" s="808"/>
      <c r="H54" s="808"/>
      <c r="I54" s="808"/>
      <c r="J54" s="304" t="s">
        <v>3</v>
      </c>
      <c r="K54" s="304" t="s">
        <v>2</v>
      </c>
      <c r="L54" s="384" t="s">
        <v>310</v>
      </c>
      <c r="M54" s="789"/>
    </row>
    <row r="55" spans="1:13" ht="15" customHeight="1">
      <c r="A55" s="805"/>
      <c r="B55" s="806"/>
      <c r="C55" s="815" t="s">
        <v>360</v>
      </c>
      <c r="D55" s="815"/>
      <c r="E55" s="815"/>
      <c r="F55" s="815"/>
      <c r="G55" s="815"/>
      <c r="H55" s="815"/>
      <c r="I55" s="815"/>
      <c r="J55" s="339">
        <v>6600</v>
      </c>
      <c r="K55" s="381">
        <v>7921</v>
      </c>
      <c r="L55" s="347">
        <f ca="1">IF(TODAY()&lt;=$K$18,(J55*A55),(K55*A55))</f>
        <v>0</v>
      </c>
      <c r="M55" s="789"/>
    </row>
    <row r="56" spans="1:13" ht="15" customHeight="1">
      <c r="A56" s="805"/>
      <c r="B56" s="806"/>
      <c r="C56" s="807" t="s">
        <v>361</v>
      </c>
      <c r="D56" s="807"/>
      <c r="E56" s="807"/>
      <c r="F56" s="807"/>
      <c r="G56" s="807"/>
      <c r="H56" s="807"/>
      <c r="I56" s="807"/>
      <c r="J56" s="339">
        <v>2604</v>
      </c>
      <c r="K56" s="381">
        <v>3125</v>
      </c>
      <c r="L56" s="347">
        <f ca="1">IF(TODAY()&lt;=$K$18,(J56*A56),(K56*A56))</f>
        <v>0</v>
      </c>
      <c r="M56" s="789"/>
    </row>
    <row r="57" spans="1:13" ht="16.75" customHeight="1">
      <c r="A57" s="766" t="s">
        <v>362</v>
      </c>
      <c r="B57" s="767"/>
      <c r="C57" s="767"/>
      <c r="D57" s="767"/>
      <c r="E57" s="767"/>
      <c r="F57" s="767"/>
      <c r="G57" s="767"/>
      <c r="H57" s="767"/>
      <c r="I57" s="767"/>
      <c r="J57" s="767"/>
      <c r="K57" s="767"/>
      <c r="L57" s="337"/>
      <c r="M57" s="789"/>
    </row>
    <row r="58" spans="1:13" ht="23">
      <c r="A58" s="377" t="s">
        <v>307</v>
      </c>
      <c r="B58" s="378" t="s">
        <v>351</v>
      </c>
      <c r="C58" s="798" t="s">
        <v>54</v>
      </c>
      <c r="D58" s="798"/>
      <c r="E58" s="798"/>
      <c r="F58" s="798"/>
      <c r="G58" s="798"/>
      <c r="H58" s="798"/>
      <c r="I58" s="798"/>
      <c r="J58" s="379" t="s">
        <v>3</v>
      </c>
      <c r="K58" s="379" t="s">
        <v>2</v>
      </c>
      <c r="L58" s="380" t="s">
        <v>310</v>
      </c>
      <c r="M58" s="789"/>
    </row>
    <row r="59" spans="1:13" ht="25" customHeight="1" thickBot="1">
      <c r="A59" s="305"/>
      <c r="B59" s="307"/>
      <c r="C59" s="815" t="s">
        <v>470</v>
      </c>
      <c r="D59" s="815"/>
      <c r="E59" s="815"/>
      <c r="F59" s="815"/>
      <c r="G59" s="815"/>
      <c r="H59" s="815"/>
      <c r="I59" s="815"/>
      <c r="J59" s="803">
        <v>560</v>
      </c>
      <c r="K59" s="804"/>
      <c r="L59" s="347">
        <f>+A59*B59*J59</f>
        <v>0</v>
      </c>
      <c r="M59" s="789"/>
    </row>
    <row r="60" spans="1:13" ht="13">
      <c r="A60" s="816" t="s">
        <v>363</v>
      </c>
      <c r="B60" s="817"/>
      <c r="C60" s="817"/>
      <c r="D60" s="817"/>
      <c r="E60" s="817"/>
      <c r="F60" s="817"/>
      <c r="G60" s="817"/>
      <c r="H60" s="817"/>
      <c r="I60" s="817"/>
      <c r="J60" s="820" t="s">
        <v>55</v>
      </c>
      <c r="K60" s="821"/>
      <c r="L60" s="385">
        <f ca="1">SUM(L46:L59)</f>
        <v>0</v>
      </c>
      <c r="M60" s="789"/>
    </row>
    <row r="61" spans="1:13" ht="12.75" customHeight="1">
      <c r="A61" s="818"/>
      <c r="B61" s="819"/>
      <c r="C61" s="819"/>
      <c r="D61" s="819"/>
      <c r="E61" s="819"/>
      <c r="F61" s="819"/>
      <c r="G61" s="819"/>
      <c r="H61" s="819"/>
      <c r="I61" s="819"/>
      <c r="J61" s="822" t="s">
        <v>51</v>
      </c>
      <c r="K61" s="823"/>
      <c r="L61" s="387">
        <f ca="1">+L60*16%</f>
        <v>0</v>
      </c>
      <c r="M61" s="789"/>
    </row>
    <row r="62" spans="1:13" ht="13.5" thickBot="1">
      <c r="A62" s="818"/>
      <c r="B62" s="819"/>
      <c r="C62" s="819"/>
      <c r="D62" s="819"/>
      <c r="E62" s="819"/>
      <c r="F62" s="819"/>
      <c r="G62" s="819"/>
      <c r="H62" s="819"/>
      <c r="I62" s="819"/>
      <c r="J62" s="824" t="s">
        <v>121</v>
      </c>
      <c r="K62" s="825"/>
      <c r="L62" s="388">
        <f ca="1">+L61+L60</f>
        <v>0</v>
      </c>
      <c r="M62" s="789"/>
    </row>
    <row r="63" spans="1:13" ht="5.25" customHeight="1" thickBot="1">
      <c r="A63" s="386"/>
      <c r="B63" s="4"/>
      <c r="C63" s="4"/>
      <c r="D63" s="4"/>
      <c r="E63" s="4"/>
      <c r="F63" s="4"/>
      <c r="G63" s="4"/>
      <c r="H63" s="4"/>
      <c r="I63" s="4"/>
      <c r="J63" s="389"/>
      <c r="K63" s="389"/>
      <c r="L63" s="390"/>
      <c r="M63" s="789"/>
    </row>
    <row r="64" spans="1:13" ht="21" customHeight="1" thickBot="1">
      <c r="A64" s="813" t="s">
        <v>364</v>
      </c>
      <c r="B64" s="814"/>
      <c r="C64" s="814"/>
      <c r="D64" s="814"/>
      <c r="E64" s="814"/>
      <c r="F64" s="814"/>
      <c r="G64" s="814"/>
      <c r="H64" s="814"/>
      <c r="I64" s="814"/>
      <c r="J64" s="814"/>
      <c r="K64" s="814"/>
      <c r="L64" s="814"/>
      <c r="M64" s="789"/>
    </row>
    <row r="65" spans="1:13" ht="9" customHeight="1">
      <c r="A65" s="391"/>
      <c r="B65" s="392"/>
      <c r="C65" s="392"/>
      <c r="D65" s="392"/>
      <c r="E65" s="392"/>
      <c r="F65" s="392"/>
      <c r="G65" s="392"/>
      <c r="H65" s="392"/>
      <c r="I65" s="392"/>
      <c r="J65" s="392"/>
      <c r="K65" s="392"/>
      <c r="L65" s="392"/>
      <c r="M65" s="789"/>
    </row>
    <row r="66" spans="1:13" s="299" customFormat="1" ht="21" customHeight="1">
      <c r="A66" s="766" t="s">
        <v>1</v>
      </c>
      <c r="B66" s="767"/>
      <c r="C66" s="767"/>
      <c r="D66" s="767"/>
      <c r="E66" s="767"/>
      <c r="F66" s="767"/>
      <c r="G66" s="767"/>
      <c r="H66" s="767"/>
      <c r="I66" s="767"/>
      <c r="J66" s="767"/>
      <c r="K66" s="767"/>
      <c r="L66" s="337"/>
      <c r="M66" s="789"/>
    </row>
    <row r="67" spans="1:13" s="299" customFormat="1" ht="25.75" customHeight="1">
      <c r="A67" s="811" t="s">
        <v>365</v>
      </c>
      <c r="B67" s="812"/>
      <c r="C67" s="812"/>
      <c r="D67" s="812"/>
      <c r="E67" s="812"/>
      <c r="F67" s="812"/>
      <c r="G67" s="812"/>
      <c r="H67" s="812"/>
      <c r="I67" s="812"/>
      <c r="J67" s="812"/>
      <c r="K67" s="812"/>
      <c r="L67" s="812"/>
      <c r="M67" s="789"/>
    </row>
    <row r="68" spans="1:13" s="299" customFormat="1" ht="25.5" customHeight="1">
      <c r="A68" s="811" t="s">
        <v>366</v>
      </c>
      <c r="B68" s="812"/>
      <c r="C68" s="812"/>
      <c r="D68" s="812"/>
      <c r="E68" s="812"/>
      <c r="F68" s="812"/>
      <c r="G68" s="812"/>
      <c r="H68" s="812"/>
      <c r="I68" s="812"/>
      <c r="J68" s="812"/>
      <c r="K68" s="812"/>
      <c r="L68" s="812"/>
      <c r="M68" s="789"/>
    </row>
    <row r="69" spans="1:13" s="299" customFormat="1" ht="14.25" customHeight="1">
      <c r="A69" s="811" t="s">
        <v>367</v>
      </c>
      <c r="B69" s="812"/>
      <c r="C69" s="812"/>
      <c r="D69" s="812"/>
      <c r="E69" s="812"/>
      <c r="F69" s="812"/>
      <c r="G69" s="812"/>
      <c r="H69" s="812"/>
      <c r="I69" s="812"/>
      <c r="J69" s="812"/>
      <c r="K69" s="812"/>
      <c r="L69" s="812"/>
      <c r="M69" s="789"/>
    </row>
    <row r="70" spans="1:13" s="299" customFormat="1" ht="12.75" customHeight="1">
      <c r="A70" s="811" t="s">
        <v>436</v>
      </c>
      <c r="B70" s="812"/>
      <c r="C70" s="812"/>
      <c r="D70" s="812"/>
      <c r="E70" s="812"/>
      <c r="F70" s="812"/>
      <c r="G70" s="812"/>
      <c r="H70" s="812"/>
      <c r="I70" s="812"/>
      <c r="J70" s="812"/>
      <c r="K70" s="812"/>
      <c r="L70" s="812"/>
      <c r="M70" s="789"/>
    </row>
    <row r="71" spans="1:13" s="299" customFormat="1" ht="12.75" customHeight="1">
      <c r="A71" s="811" t="s">
        <v>471</v>
      </c>
      <c r="B71" s="812"/>
      <c r="C71" s="812"/>
      <c r="D71" s="812"/>
      <c r="E71" s="812"/>
      <c r="F71" s="812"/>
      <c r="G71" s="812"/>
      <c r="H71" s="812"/>
      <c r="I71" s="812"/>
      <c r="J71" s="812"/>
      <c r="K71" s="812"/>
      <c r="L71" s="812"/>
      <c r="M71" s="789"/>
    </row>
    <row r="72" spans="1:13" s="299" customFormat="1" ht="15" customHeight="1">
      <c r="A72" s="828" t="s">
        <v>368</v>
      </c>
      <c r="B72" s="829"/>
      <c r="C72" s="829"/>
      <c r="D72" s="829"/>
      <c r="E72" s="829"/>
      <c r="F72" s="829"/>
      <c r="G72" s="829"/>
      <c r="H72" s="829"/>
      <c r="I72" s="829"/>
      <c r="J72" s="829"/>
      <c r="K72" s="829"/>
      <c r="L72" s="829"/>
      <c r="M72" s="789"/>
    </row>
    <row r="73" spans="1:13" s="299" customFormat="1">
      <c r="A73" s="811" t="s">
        <v>369</v>
      </c>
      <c r="B73" s="812"/>
      <c r="C73" s="812"/>
      <c r="D73" s="812"/>
      <c r="E73" s="812"/>
      <c r="F73" s="812"/>
      <c r="G73" s="812"/>
      <c r="H73" s="812"/>
      <c r="I73" s="812"/>
      <c r="J73" s="812"/>
      <c r="K73" s="812"/>
      <c r="L73" s="812"/>
      <c r="M73" s="789"/>
    </row>
    <row r="74" spans="1:13" s="299" customFormat="1" ht="27.65" customHeight="1">
      <c r="A74" s="811" t="s">
        <v>472</v>
      </c>
      <c r="B74" s="812"/>
      <c r="C74" s="812"/>
      <c r="D74" s="812"/>
      <c r="E74" s="812"/>
      <c r="F74" s="812"/>
      <c r="G74" s="812"/>
      <c r="H74" s="812"/>
      <c r="I74" s="812"/>
      <c r="J74" s="812"/>
      <c r="K74" s="812"/>
      <c r="L74" s="812"/>
      <c r="M74" s="789"/>
    </row>
    <row r="75" spans="1:13" s="299" customFormat="1" ht="27" customHeight="1">
      <c r="A75" s="836" t="s">
        <v>370</v>
      </c>
      <c r="B75" s="837"/>
      <c r="C75" s="837"/>
      <c r="D75" s="837"/>
      <c r="E75" s="837"/>
      <c r="F75" s="837"/>
      <c r="G75" s="837"/>
      <c r="H75" s="837"/>
      <c r="I75" s="837"/>
      <c r="J75" s="837"/>
      <c r="K75" s="837"/>
      <c r="L75" s="837"/>
      <c r="M75" s="789"/>
    </row>
    <row r="76" spans="1:13" s="299" customFormat="1" ht="28" customHeight="1">
      <c r="A76" s="793" t="s">
        <v>473</v>
      </c>
      <c r="B76" s="794"/>
      <c r="C76" s="794"/>
      <c r="D76" s="794"/>
      <c r="E76" s="794"/>
      <c r="F76" s="794"/>
      <c r="G76" s="794"/>
      <c r="H76" s="794"/>
      <c r="I76" s="794"/>
      <c r="J76" s="794"/>
      <c r="K76" s="794"/>
      <c r="L76" s="794"/>
      <c r="M76" s="789"/>
    </row>
    <row r="77" spans="1:13" s="299" customFormat="1" ht="12.75" customHeight="1">
      <c r="A77" s="793" t="s">
        <v>371</v>
      </c>
      <c r="B77" s="794"/>
      <c r="C77" s="794"/>
      <c r="D77" s="794"/>
      <c r="E77" s="794"/>
      <c r="F77" s="794"/>
      <c r="G77" s="794"/>
      <c r="H77" s="794"/>
      <c r="I77" s="794"/>
      <c r="J77" s="794"/>
      <c r="K77" s="794"/>
      <c r="L77" s="794"/>
      <c r="M77" s="789"/>
    </row>
    <row r="78" spans="1:13" s="299" customFormat="1" ht="12.75" customHeight="1">
      <c r="A78" s="793" t="s">
        <v>372</v>
      </c>
      <c r="B78" s="794"/>
      <c r="C78" s="794"/>
      <c r="D78" s="794"/>
      <c r="E78" s="794"/>
      <c r="F78" s="794"/>
      <c r="G78" s="794"/>
      <c r="H78" s="794"/>
      <c r="I78" s="794"/>
      <c r="J78" s="794"/>
      <c r="K78" s="794"/>
      <c r="L78" s="794"/>
      <c r="M78" s="789"/>
    </row>
    <row r="79" spans="1:13" s="299" customFormat="1" ht="16.5" customHeight="1">
      <c r="A79" s="793" t="s">
        <v>373</v>
      </c>
      <c r="B79" s="794"/>
      <c r="C79" s="794"/>
      <c r="D79" s="794"/>
      <c r="E79" s="794"/>
      <c r="F79" s="794"/>
      <c r="G79" s="794"/>
      <c r="H79" s="794"/>
      <c r="I79" s="794"/>
      <c r="J79" s="794"/>
      <c r="K79" s="794"/>
      <c r="L79" s="794"/>
      <c r="M79" s="789"/>
    </row>
    <row r="80" spans="1:13" s="299" customFormat="1" ht="24" customHeight="1">
      <c r="A80" s="793" t="s">
        <v>374</v>
      </c>
      <c r="B80" s="794"/>
      <c r="C80" s="794"/>
      <c r="D80" s="794"/>
      <c r="E80" s="794"/>
      <c r="F80" s="794"/>
      <c r="G80" s="794"/>
      <c r="H80" s="794"/>
      <c r="I80" s="794"/>
      <c r="J80" s="794"/>
      <c r="K80" s="794"/>
      <c r="L80" s="794"/>
      <c r="M80" s="789"/>
    </row>
    <row r="81" spans="1:13" s="299" customFormat="1" ht="25.5" customHeight="1">
      <c r="A81" s="793" t="s">
        <v>437</v>
      </c>
      <c r="B81" s="794"/>
      <c r="C81" s="794"/>
      <c r="D81" s="794"/>
      <c r="E81" s="794"/>
      <c r="F81" s="794"/>
      <c r="G81" s="794"/>
      <c r="H81" s="794"/>
      <c r="I81" s="794"/>
      <c r="J81" s="794"/>
      <c r="K81" s="794"/>
      <c r="L81" s="794"/>
      <c r="M81" s="789"/>
    </row>
    <row r="82" spans="1:13" s="9" customFormat="1" ht="15" customHeight="1">
      <c r="A82" s="662" t="s">
        <v>89</v>
      </c>
      <c r="B82" s="663"/>
      <c r="C82" s="663"/>
      <c r="D82" s="663"/>
      <c r="E82" s="663"/>
      <c r="F82" s="663"/>
      <c r="G82" s="663"/>
      <c r="H82" s="663"/>
      <c r="I82" s="663"/>
      <c r="J82" s="663"/>
      <c r="K82" s="663"/>
      <c r="L82" s="664"/>
      <c r="M82" s="789"/>
    </row>
    <row r="83" spans="1:13" s="299" customFormat="1" ht="41.25" customHeight="1">
      <c r="A83" s="830" t="s">
        <v>474</v>
      </c>
      <c r="B83" s="831"/>
      <c r="C83" s="831"/>
      <c r="D83" s="831"/>
      <c r="E83" s="831"/>
      <c r="F83" s="831"/>
      <c r="G83" s="831"/>
      <c r="H83" s="831"/>
      <c r="I83" s="831"/>
      <c r="J83" s="831"/>
      <c r="K83" s="831"/>
      <c r="L83" s="832"/>
      <c r="M83" s="789"/>
    </row>
    <row r="84" spans="1:13" s="299" customFormat="1">
      <c r="A84" s="833"/>
      <c r="B84" s="834"/>
      <c r="C84" s="834"/>
      <c r="D84" s="834"/>
      <c r="E84" s="834"/>
      <c r="F84" s="834"/>
      <c r="G84" s="834"/>
      <c r="H84" s="834"/>
      <c r="I84" s="834"/>
      <c r="J84" s="834"/>
      <c r="K84" s="834"/>
      <c r="L84" s="834"/>
      <c r="M84" s="789"/>
    </row>
    <row r="85" spans="1:13" s="299" customFormat="1" ht="3" customHeight="1" thickBot="1">
      <c r="A85" s="741"/>
      <c r="B85" s="742"/>
      <c r="C85" s="742"/>
      <c r="D85" s="742"/>
      <c r="E85" s="742"/>
      <c r="F85" s="742"/>
      <c r="G85" s="742"/>
      <c r="H85" s="742"/>
      <c r="I85" s="742"/>
      <c r="J85" s="742"/>
      <c r="K85" s="742"/>
      <c r="L85" s="835"/>
      <c r="M85" s="789"/>
    </row>
    <row r="86" spans="1:13" ht="35.25" customHeight="1">
      <c r="A86" s="726" t="s">
        <v>57</v>
      </c>
      <c r="B86" s="727"/>
      <c r="C86" s="727"/>
      <c r="D86" s="727"/>
      <c r="E86" s="727"/>
      <c r="F86" s="727"/>
      <c r="G86" s="727"/>
      <c r="H86" s="727"/>
      <c r="I86" s="727"/>
      <c r="J86" s="727"/>
      <c r="K86" s="727"/>
      <c r="L86" s="727"/>
      <c r="M86" s="789"/>
    </row>
    <row r="87" spans="1:13" ht="24.75" customHeight="1">
      <c r="A87" s="728" t="s">
        <v>0</v>
      </c>
      <c r="B87" s="728"/>
      <c r="C87" s="728"/>
      <c r="D87" s="728"/>
      <c r="E87" s="728"/>
      <c r="F87" s="728"/>
      <c r="G87" s="728"/>
      <c r="H87" s="728"/>
      <c r="I87" s="728"/>
      <c r="J87" s="728"/>
      <c r="K87" s="728"/>
      <c r="L87" s="728"/>
      <c r="M87" s="789"/>
    </row>
    <row r="88" spans="1:13" ht="16" thickBot="1">
      <c r="A88" s="729" t="s">
        <v>90</v>
      </c>
      <c r="B88" s="730"/>
      <c r="C88" s="730"/>
      <c r="D88" s="730"/>
      <c r="E88" s="730"/>
      <c r="F88" s="730"/>
      <c r="G88" s="730"/>
      <c r="H88" s="730"/>
      <c r="I88" s="730"/>
      <c r="J88" s="730"/>
      <c r="K88" s="730"/>
      <c r="L88" s="730"/>
      <c r="M88" s="790"/>
    </row>
    <row r="99" spans="6:7" ht="12.5">
      <c r="F99" s="393"/>
      <c r="G99" s="394"/>
    </row>
    <row r="100" spans="6:7">
      <c r="F100" s="395"/>
      <c r="G100" s="393"/>
    </row>
    <row r="101" spans="6:7">
      <c r="F101" s="395"/>
      <c r="G101" s="393"/>
    </row>
    <row r="102" spans="6:7">
      <c r="F102" s="395"/>
      <c r="G102" s="393"/>
    </row>
  </sheetData>
  <sheetProtection algorithmName="SHA-512" hashValue="f0+sDaKWGJ303kKuHMCPz9X/GfgI4YGD/0nCgvdSCWpejvKeFHq9Y/15tLa0yFw6sr7fnyMxhm56TluI3SFLSQ==" saltValue="hr6j4tOZG0duWQSqPjP0aA==" spinCount="100000" sheet="1" objects="1" scenarios="1"/>
  <mergeCells count="100">
    <mergeCell ref="K18:L18"/>
    <mergeCell ref="A18:J18"/>
    <mergeCell ref="A68:L68"/>
    <mergeCell ref="A69:L69"/>
    <mergeCell ref="A70:L70"/>
    <mergeCell ref="A55:B55"/>
    <mergeCell ref="C55:I55"/>
    <mergeCell ref="A56:B56"/>
    <mergeCell ref="C56:I56"/>
    <mergeCell ref="J52:K52"/>
    <mergeCell ref="A49:B49"/>
    <mergeCell ref="C49:I49"/>
    <mergeCell ref="J49:K49"/>
    <mergeCell ref="C46:I46"/>
    <mergeCell ref="A47:K47"/>
    <mergeCell ref="A48:B48"/>
    <mergeCell ref="A71:L71"/>
    <mergeCell ref="A72:L72"/>
    <mergeCell ref="A87:L87"/>
    <mergeCell ref="A88:L88"/>
    <mergeCell ref="J15:L15"/>
    <mergeCell ref="A79:L79"/>
    <mergeCell ref="A81:L81"/>
    <mergeCell ref="A83:L83"/>
    <mergeCell ref="A84:L84"/>
    <mergeCell ref="A85:L85"/>
    <mergeCell ref="A86:L86"/>
    <mergeCell ref="A73:L73"/>
    <mergeCell ref="A74:L74"/>
    <mergeCell ref="A75:L75"/>
    <mergeCell ref="A76:L76"/>
    <mergeCell ref="A77:L77"/>
    <mergeCell ref="A78:L78"/>
    <mergeCell ref="A67:L67"/>
    <mergeCell ref="C52:I52"/>
    <mergeCell ref="A64:L64"/>
    <mergeCell ref="A66:K66"/>
    <mergeCell ref="A57:K57"/>
    <mergeCell ref="C58:I58"/>
    <mergeCell ref="C59:I59"/>
    <mergeCell ref="J59:K59"/>
    <mergeCell ref="A60:I62"/>
    <mergeCell ref="J60:K60"/>
    <mergeCell ref="J61:K61"/>
    <mergeCell ref="J62:K62"/>
    <mergeCell ref="A53:K53"/>
    <mergeCell ref="A54:B54"/>
    <mergeCell ref="C54:I54"/>
    <mergeCell ref="J51:K51"/>
    <mergeCell ref="A51:B51"/>
    <mergeCell ref="C51:I51"/>
    <mergeCell ref="A52:B52"/>
    <mergeCell ref="A40:L42"/>
    <mergeCell ref="A44:K44"/>
    <mergeCell ref="C48:I48"/>
    <mergeCell ref="J48:K48"/>
    <mergeCell ref="A50:B50"/>
    <mergeCell ref="C50:I50"/>
    <mergeCell ref="J50:K50"/>
    <mergeCell ref="B20:F20"/>
    <mergeCell ref="C45:I45"/>
    <mergeCell ref="G28:G29"/>
    <mergeCell ref="H28:L29"/>
    <mergeCell ref="B30:C30"/>
    <mergeCell ref="H30:L30"/>
    <mergeCell ref="I32:L32"/>
    <mergeCell ref="I33:L33"/>
    <mergeCell ref="J22:L22"/>
    <mergeCell ref="K2:M3"/>
    <mergeCell ref="E3:J3"/>
    <mergeCell ref="E4:J4"/>
    <mergeCell ref="A5:M5"/>
    <mergeCell ref="H6:I6"/>
    <mergeCell ref="J6:L6"/>
    <mergeCell ref="M6:M88"/>
    <mergeCell ref="A7:L7"/>
    <mergeCell ref="D8:H8"/>
    <mergeCell ref="K8:L8"/>
    <mergeCell ref="A80:L80"/>
    <mergeCell ref="H20:L20"/>
    <mergeCell ref="B22:F22"/>
    <mergeCell ref="A24:L24"/>
    <mergeCell ref="A25:L25"/>
    <mergeCell ref="D13:H13"/>
    <mergeCell ref="A82:L82"/>
    <mergeCell ref="D9:H9"/>
    <mergeCell ref="K9:L10"/>
    <mergeCell ref="D10:H10"/>
    <mergeCell ref="D11:H11"/>
    <mergeCell ref="J11:L11"/>
    <mergeCell ref="D12:H12"/>
    <mergeCell ref="J12:L12"/>
    <mergeCell ref="J13:L13"/>
    <mergeCell ref="D14:H14"/>
    <mergeCell ref="J14:L14"/>
    <mergeCell ref="D15:H15"/>
    <mergeCell ref="A17:L17"/>
    <mergeCell ref="I36:L36"/>
    <mergeCell ref="I37:L37"/>
    <mergeCell ref="A39:L39"/>
  </mergeCells>
  <printOptions horizontalCentered="1"/>
  <pageMargins left="0.39370078740157483" right="0.39370078740157483" top="0.39370078740157483" bottom="0.39370078740157483" header="0" footer="0"/>
  <pageSetup scale="50" fitToHeight="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6539-06FA-4EDD-987D-CEFF43BFB9B1}">
  <sheetPr>
    <tabColor rgb="FF00B0F0"/>
    <pageSetUpPr fitToPage="1"/>
  </sheetPr>
  <dimension ref="A1:M106"/>
  <sheetViews>
    <sheetView showGridLines="0" zoomScaleNormal="100" zoomScaleSheetLayoutView="100" workbookViewId="0"/>
  </sheetViews>
  <sheetFormatPr baseColWidth="10" defaultColWidth="11.453125" defaultRowHeight="11.5"/>
  <cols>
    <col min="1" max="4" width="9.26953125" style="9" customWidth="1"/>
    <col min="5" max="11" width="11.453125" style="9" customWidth="1"/>
    <col min="12" max="12" width="14.26953125" style="9" customWidth="1"/>
    <col min="13" max="13" width="7.7265625" style="9" customWidth="1"/>
    <col min="14" max="16384" width="11.453125" style="9"/>
  </cols>
  <sheetData>
    <row r="1" spans="1:13" s="8" customFormat="1" ht="58"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605"/>
      <c r="L2" s="605"/>
      <c r="M2" s="605"/>
    </row>
    <row r="3" spans="1:13" s="8" customFormat="1" ht="15" customHeight="1">
      <c r="A3" s="9"/>
      <c r="B3" s="9"/>
      <c r="C3" s="9"/>
      <c r="D3" s="12"/>
      <c r="E3" s="580" t="s">
        <v>58</v>
      </c>
      <c r="F3" s="580"/>
      <c r="G3" s="580"/>
      <c r="H3" s="580"/>
      <c r="I3" s="580"/>
      <c r="J3" s="580"/>
      <c r="K3" s="605"/>
      <c r="L3" s="605"/>
      <c r="M3" s="605"/>
    </row>
    <row r="4" spans="1:13" s="8" customFormat="1" ht="30" customHeight="1" thickBot="1">
      <c r="A4" s="9"/>
      <c r="B4" s="9"/>
      <c r="C4" s="9"/>
      <c r="D4" s="9"/>
      <c r="E4" s="581" t="s">
        <v>59</v>
      </c>
      <c r="F4" s="581"/>
      <c r="G4" s="581"/>
      <c r="H4" s="581"/>
      <c r="I4" s="581"/>
      <c r="J4" s="581"/>
      <c r="K4" s="10"/>
      <c r="L4" s="13"/>
      <c r="M4" s="9"/>
    </row>
    <row r="5" spans="1:13" s="8" customFormat="1" ht="36.75" customHeight="1" thickBot="1">
      <c r="A5" s="582" t="s">
        <v>441</v>
      </c>
      <c r="B5" s="583"/>
      <c r="C5" s="583"/>
      <c r="D5" s="583"/>
      <c r="E5" s="583"/>
      <c r="F5" s="583"/>
      <c r="G5" s="583"/>
      <c r="H5" s="583"/>
      <c r="I5" s="583"/>
      <c r="J5" s="583"/>
      <c r="K5" s="583"/>
      <c r="L5" s="583"/>
      <c r="M5" s="584"/>
    </row>
    <row r="6" spans="1:13" s="8" customFormat="1" ht="12.75" customHeight="1">
      <c r="A6" s="14" t="s">
        <v>40</v>
      </c>
      <c r="B6" s="15" t="str">
        <f>+'DATOS MAESTROS'!B3</f>
        <v>EXPO SEGURIDAD MEXICO Y EXPO SEGURIDAD INDUSTRIAL 2026</v>
      </c>
      <c r="C6" s="16"/>
      <c r="D6" s="16"/>
      <c r="E6" s="16"/>
      <c r="F6" s="16"/>
      <c r="G6" s="17"/>
      <c r="H6" s="585" t="s">
        <v>39</v>
      </c>
      <c r="I6" s="586"/>
      <c r="J6" s="587" t="str">
        <f>+'DATOS MAESTROS'!B4</f>
        <v>Junio 2 - 4, 2026</v>
      </c>
      <c r="K6" s="588"/>
      <c r="L6" s="588"/>
      <c r="M6" s="845" t="s">
        <v>52</v>
      </c>
    </row>
    <row r="7" spans="1:13" s="8" customFormat="1" ht="14.5" thickBot="1">
      <c r="A7" s="592" t="s">
        <v>38</v>
      </c>
      <c r="B7" s="593"/>
      <c r="C7" s="593"/>
      <c r="D7" s="593"/>
      <c r="E7" s="593"/>
      <c r="F7" s="593"/>
      <c r="G7" s="593"/>
      <c r="H7" s="593"/>
      <c r="I7" s="593"/>
      <c r="J7" s="593"/>
      <c r="K7" s="593"/>
      <c r="L7" s="593"/>
      <c r="M7" s="846"/>
    </row>
    <row r="8" spans="1:13" s="8" customFormat="1" ht="13" thickBot="1">
      <c r="A8" s="18" t="s">
        <v>37</v>
      </c>
      <c r="B8" s="19"/>
      <c r="C8" s="19"/>
      <c r="D8" s="594"/>
      <c r="E8" s="594"/>
      <c r="F8" s="594"/>
      <c r="G8" s="594"/>
      <c r="H8" s="594"/>
      <c r="I8" s="20"/>
      <c r="J8" s="20"/>
      <c r="K8" s="595" t="s">
        <v>36</v>
      </c>
      <c r="L8" s="596"/>
      <c r="M8" s="846"/>
    </row>
    <row r="9" spans="1:13" s="8" customFormat="1" ht="12.5">
      <c r="A9" s="21" t="s">
        <v>35</v>
      </c>
      <c r="B9" s="22"/>
      <c r="C9" s="22"/>
      <c r="D9" s="470"/>
      <c r="E9" s="470"/>
      <c r="F9" s="470"/>
      <c r="G9" s="470"/>
      <c r="H9" s="470"/>
      <c r="I9" s="20"/>
      <c r="J9" s="20"/>
      <c r="K9" s="601"/>
      <c r="L9" s="602"/>
      <c r="M9" s="846"/>
    </row>
    <row r="10" spans="1:13" s="8" customFormat="1" ht="13" thickBot="1">
      <c r="A10" s="21" t="s">
        <v>34</v>
      </c>
      <c r="B10" s="22"/>
      <c r="C10" s="22"/>
      <c r="D10" s="470"/>
      <c r="E10" s="470"/>
      <c r="F10" s="470"/>
      <c r="G10" s="470"/>
      <c r="H10" s="470"/>
      <c r="I10" s="20"/>
      <c r="J10" s="20"/>
      <c r="K10" s="603"/>
      <c r="L10" s="604"/>
      <c r="M10" s="846"/>
    </row>
    <row r="11" spans="1:13" s="8" customFormat="1" ht="12.5">
      <c r="A11" s="21" t="s">
        <v>33</v>
      </c>
      <c r="B11" s="22"/>
      <c r="C11" s="22"/>
      <c r="D11" s="470"/>
      <c r="E11" s="470"/>
      <c r="F11" s="470"/>
      <c r="G11" s="470"/>
      <c r="H11" s="470"/>
      <c r="I11" s="23" t="s">
        <v>32</v>
      </c>
      <c r="J11" s="494"/>
      <c r="K11" s="494"/>
      <c r="L11" s="494"/>
      <c r="M11" s="846"/>
    </row>
    <row r="12" spans="1:13" s="8" customFormat="1" ht="12.5">
      <c r="A12" s="21" t="s">
        <v>31</v>
      </c>
      <c r="B12" s="22"/>
      <c r="C12" s="22"/>
      <c r="D12" s="470"/>
      <c r="E12" s="470"/>
      <c r="F12" s="470"/>
      <c r="G12" s="470"/>
      <c r="H12" s="470"/>
      <c r="I12" s="23" t="s">
        <v>30</v>
      </c>
      <c r="J12" s="494"/>
      <c r="K12" s="494"/>
      <c r="L12" s="494"/>
      <c r="M12" s="846"/>
    </row>
    <row r="13" spans="1:13" s="8" customFormat="1" ht="12.5">
      <c r="A13" s="21" t="s">
        <v>29</v>
      </c>
      <c r="B13" s="22"/>
      <c r="C13" s="22"/>
      <c r="D13" s="470"/>
      <c r="E13" s="470"/>
      <c r="F13" s="470"/>
      <c r="G13" s="470"/>
      <c r="H13" s="470"/>
      <c r="I13" s="23" t="s">
        <v>28</v>
      </c>
      <c r="J13" s="494"/>
      <c r="K13" s="494"/>
      <c r="L13" s="494"/>
      <c r="M13" s="846"/>
    </row>
    <row r="14" spans="1:13" s="8" customFormat="1" ht="12.5">
      <c r="A14" s="21" t="s">
        <v>27</v>
      </c>
      <c r="B14" s="22"/>
      <c r="C14" s="22"/>
      <c r="D14" s="470"/>
      <c r="E14" s="470"/>
      <c r="F14" s="470"/>
      <c r="G14" s="470"/>
      <c r="H14" s="470"/>
      <c r="I14" s="23" t="s">
        <v>26</v>
      </c>
      <c r="J14" s="494"/>
      <c r="K14" s="494"/>
      <c r="L14" s="494"/>
      <c r="M14" s="846"/>
    </row>
    <row r="15" spans="1:13" s="8" customFormat="1" ht="12.5">
      <c r="A15" s="21" t="s">
        <v>25</v>
      </c>
      <c r="B15" s="22"/>
      <c r="C15" s="22"/>
      <c r="D15" s="470"/>
      <c r="E15" s="470"/>
      <c r="F15" s="470"/>
      <c r="G15" s="470"/>
      <c r="H15" s="470"/>
      <c r="I15" s="439" t="s">
        <v>91</v>
      </c>
      <c r="J15" s="494"/>
      <c r="K15" s="494"/>
      <c r="L15" s="494"/>
      <c r="M15" s="846"/>
    </row>
    <row r="16" spans="1:13" s="8" customFormat="1" ht="12.5">
      <c r="A16" s="22"/>
      <c r="B16" s="22"/>
      <c r="C16" s="22"/>
      <c r="D16" s="20"/>
      <c r="E16" s="20"/>
      <c r="F16" s="20"/>
      <c r="G16" s="20"/>
      <c r="H16" s="20"/>
      <c r="I16" s="22"/>
      <c r="J16" s="22"/>
      <c r="K16" s="22"/>
      <c r="L16" s="20"/>
      <c r="M16" s="846"/>
    </row>
    <row r="17" spans="1:13" s="8" customFormat="1" ht="14">
      <c r="A17" s="570" t="s">
        <v>24</v>
      </c>
      <c r="B17" s="571"/>
      <c r="C17" s="571"/>
      <c r="D17" s="571"/>
      <c r="E17" s="571"/>
      <c r="F17" s="571"/>
      <c r="G17" s="571"/>
      <c r="H17" s="571"/>
      <c r="I17" s="571"/>
      <c r="J17" s="571"/>
      <c r="K17" s="571"/>
      <c r="L17" s="571"/>
      <c r="M17" s="846"/>
    </row>
    <row r="18" spans="1:13" s="8" customFormat="1" ht="15" customHeight="1">
      <c r="A18" s="881" t="s">
        <v>252</v>
      </c>
      <c r="B18" s="882"/>
      <c r="C18" s="882"/>
      <c r="D18" s="882"/>
      <c r="E18" s="882"/>
      <c r="F18" s="882"/>
      <c r="G18" s="882"/>
      <c r="H18" s="882"/>
      <c r="I18" s="882"/>
      <c r="J18" s="882"/>
      <c r="K18" s="850">
        <f>'DATOS MAESTROS'!B5</f>
        <v>46151</v>
      </c>
      <c r="L18" s="851"/>
      <c r="M18" s="846"/>
    </row>
    <row r="19" spans="1:13" s="8" customFormat="1" ht="14">
      <c r="A19" s="64"/>
      <c r="B19" s="65"/>
      <c r="C19" s="65"/>
      <c r="D19" s="65"/>
      <c r="E19" s="65"/>
      <c r="F19" s="65"/>
      <c r="G19" s="65"/>
      <c r="H19" s="65"/>
      <c r="I19" s="65"/>
      <c r="J19" s="65"/>
      <c r="K19" s="66"/>
      <c r="L19" s="28"/>
      <c r="M19" s="846"/>
    </row>
    <row r="20" spans="1:13" s="8" customFormat="1" ht="20.149999999999999" customHeight="1">
      <c r="A20" s="570" t="s">
        <v>88</v>
      </c>
      <c r="B20" s="571"/>
      <c r="C20" s="571"/>
      <c r="D20" s="571"/>
      <c r="E20" s="571"/>
      <c r="F20" s="571"/>
      <c r="G20" s="571"/>
      <c r="H20" s="571"/>
      <c r="I20" s="571"/>
      <c r="J20" s="571"/>
      <c r="K20" s="571"/>
      <c r="L20" s="571"/>
      <c r="M20" s="846"/>
    </row>
    <row r="21" spans="1:13" s="8" customFormat="1" ht="12.75" customHeight="1">
      <c r="A21" s="438" t="s">
        <v>23</v>
      </c>
      <c r="B21" s="568" t="s">
        <v>22</v>
      </c>
      <c r="C21" s="568"/>
      <c r="D21" s="568"/>
      <c r="E21" s="568"/>
      <c r="F21" s="568"/>
      <c r="G21" s="30" t="s">
        <v>16</v>
      </c>
      <c r="H21" s="568" t="s">
        <v>49</v>
      </c>
      <c r="I21" s="568"/>
      <c r="J21" s="568"/>
      <c r="K21" s="568"/>
      <c r="L21" s="611"/>
      <c r="M21" s="846"/>
    </row>
    <row r="22" spans="1:13" s="8" customFormat="1" ht="12.5">
      <c r="A22" s="438"/>
      <c r="B22" s="20" t="s">
        <v>21</v>
      </c>
      <c r="C22" s="20"/>
      <c r="D22" s="457">
        <f>+'DATOS MAESTROS'!B7</f>
        <v>1010071155</v>
      </c>
      <c r="E22" s="20"/>
      <c r="F22" s="31"/>
      <c r="G22" s="32" t="s">
        <v>50</v>
      </c>
      <c r="H22" s="33" t="s">
        <v>249</v>
      </c>
      <c r="I22" s="32"/>
      <c r="J22" s="32"/>
      <c r="K22" s="573"/>
      <c r="L22" s="612"/>
      <c r="M22" s="846"/>
    </row>
    <row r="23" spans="1:13" s="8" customFormat="1" ht="12.5">
      <c r="A23" s="438" t="s">
        <v>402</v>
      </c>
      <c r="B23" s="575" t="s">
        <v>19</v>
      </c>
      <c r="C23" s="575"/>
      <c r="D23" s="498"/>
      <c r="E23" s="498"/>
      <c r="F23" s="498"/>
      <c r="G23" s="35" t="s">
        <v>93</v>
      </c>
      <c r="H23" s="20"/>
      <c r="I23" s="20"/>
      <c r="J23" s="883">
        <f>+'DATOS MAESTROS'!B6</f>
        <v>46166</v>
      </c>
      <c r="K23" s="883"/>
      <c r="L23" s="884"/>
      <c r="M23" s="846"/>
    </row>
    <row r="24" spans="1:13" s="8" customFormat="1" ht="12.5">
      <c r="A24" s="29"/>
      <c r="B24" s="34"/>
      <c r="C24" s="34"/>
      <c r="D24" s="30"/>
      <c r="E24" s="30"/>
      <c r="F24" s="30"/>
      <c r="G24" s="20"/>
      <c r="H24" s="20"/>
      <c r="I24" s="20"/>
      <c r="J24" s="36"/>
      <c r="K24" s="36"/>
      <c r="L24" s="20"/>
      <c r="M24" s="846"/>
    </row>
    <row r="25" spans="1:13" s="8" customFormat="1" ht="14">
      <c r="A25" s="570" t="s">
        <v>18</v>
      </c>
      <c r="B25" s="571"/>
      <c r="C25" s="571"/>
      <c r="D25" s="571"/>
      <c r="E25" s="571"/>
      <c r="F25" s="571"/>
      <c r="G25" s="571"/>
      <c r="H25" s="571"/>
      <c r="I25" s="571"/>
      <c r="J25" s="571"/>
      <c r="K25" s="571"/>
      <c r="L25" s="571"/>
      <c r="M25" s="846"/>
    </row>
    <row r="26" spans="1:13" s="8" customFormat="1" ht="12.5">
      <c r="A26" s="848" t="s">
        <v>17</v>
      </c>
      <c r="B26" s="849"/>
      <c r="C26" s="849"/>
      <c r="D26" s="849"/>
      <c r="E26" s="849"/>
      <c r="F26" s="849"/>
      <c r="G26" s="849"/>
      <c r="H26" s="849"/>
      <c r="I26" s="849"/>
      <c r="J26" s="849"/>
      <c r="K26" s="849"/>
      <c r="L26" s="849"/>
      <c r="M26" s="846"/>
    </row>
    <row r="27" spans="1:13" s="8" customFormat="1" ht="13" thickBot="1">
      <c r="A27" s="29" t="s">
        <v>16</v>
      </c>
      <c r="B27" s="20" t="s">
        <v>49</v>
      </c>
      <c r="C27" s="20"/>
      <c r="D27" s="20"/>
      <c r="E27" s="20"/>
      <c r="F27" s="20"/>
      <c r="G27" s="20"/>
      <c r="H27" s="33"/>
      <c r="I27" s="33"/>
      <c r="J27" s="20"/>
      <c r="K27" s="20"/>
      <c r="L27" s="20"/>
      <c r="M27" s="846"/>
    </row>
    <row r="28" spans="1:13" s="8" customFormat="1" ht="12.5">
      <c r="A28" s="37"/>
      <c r="B28" s="38"/>
      <c r="C28" s="38"/>
      <c r="D28" s="39"/>
      <c r="E28" s="39"/>
      <c r="F28" s="22"/>
      <c r="G28" s="558" t="s">
        <v>15</v>
      </c>
      <c r="H28" s="559"/>
      <c r="I28" s="560"/>
      <c r="J28" s="560"/>
      <c r="K28" s="560"/>
      <c r="L28" s="560"/>
      <c r="M28" s="846"/>
    </row>
    <row r="29" spans="1:13" s="8" customFormat="1" ht="13" thickBot="1">
      <c r="A29" s="27"/>
      <c r="B29" s="22"/>
      <c r="C29" s="22"/>
      <c r="D29" s="20"/>
      <c r="E29" s="20"/>
      <c r="F29" s="20"/>
      <c r="G29" s="558"/>
      <c r="H29" s="561"/>
      <c r="I29" s="562"/>
      <c r="J29" s="562"/>
      <c r="K29" s="562"/>
      <c r="L29" s="562"/>
      <c r="M29" s="846"/>
    </row>
    <row r="30" spans="1:13" s="8" customFormat="1" ht="12.75" customHeight="1">
      <c r="A30" s="27"/>
      <c r="B30" s="563" t="s">
        <v>14</v>
      </c>
      <c r="C30" s="563"/>
      <c r="D30" s="20"/>
      <c r="E30" s="20"/>
      <c r="F30" s="20"/>
      <c r="G30" s="20"/>
      <c r="H30" s="564" t="s">
        <v>13</v>
      </c>
      <c r="I30" s="564"/>
      <c r="J30" s="564"/>
      <c r="K30" s="564"/>
      <c r="L30" s="564"/>
      <c r="M30" s="846"/>
    </row>
    <row r="31" spans="1:13" s="8" customFormat="1" ht="12.75" customHeight="1" thickBot="1">
      <c r="A31" s="27"/>
      <c r="B31" s="42" t="s">
        <v>12</v>
      </c>
      <c r="C31" s="43"/>
      <c r="E31" s="44" t="s">
        <v>11</v>
      </c>
      <c r="F31" s="45"/>
      <c r="G31" s="20"/>
      <c r="H31" s="41"/>
      <c r="I31" s="41"/>
      <c r="J31" s="41"/>
      <c r="K31" s="41"/>
      <c r="L31" s="41"/>
      <c r="M31" s="846"/>
    </row>
    <row r="32" spans="1:13" s="8" customFormat="1" ht="12.5">
      <c r="A32" s="46"/>
      <c r="B32" s="44" t="s">
        <v>10</v>
      </c>
      <c r="C32" s="43"/>
      <c r="E32" s="44"/>
      <c r="F32" s="44"/>
      <c r="G32" s="33"/>
      <c r="H32" s="33"/>
      <c r="I32" s="572"/>
      <c r="J32" s="572"/>
      <c r="K32" s="572"/>
      <c r="L32" s="572"/>
      <c r="M32" s="846"/>
    </row>
    <row r="33" spans="1:13" s="8" customFormat="1" ht="13" thickBot="1">
      <c r="A33" s="46"/>
      <c r="B33" s="47" t="s">
        <v>9</v>
      </c>
      <c r="C33" s="43"/>
      <c r="E33" s="44" t="s">
        <v>8</v>
      </c>
      <c r="F33" s="45"/>
      <c r="G33" s="20"/>
      <c r="H33" s="20"/>
      <c r="I33" s="541" t="s">
        <v>7</v>
      </c>
      <c r="J33" s="541"/>
      <c r="K33" s="541"/>
      <c r="L33" s="541"/>
      <c r="M33" s="846"/>
    </row>
    <row r="34" spans="1:13" s="8" customFormat="1" ht="12.5">
      <c r="A34" s="46"/>
      <c r="G34" s="20"/>
      <c r="H34" s="20"/>
      <c r="I34" s="48"/>
      <c r="J34" s="48"/>
      <c r="K34" s="48"/>
      <c r="L34" s="48"/>
      <c r="M34" s="846"/>
    </row>
    <row r="35" spans="1:13" s="8" customFormat="1" ht="12.5">
      <c r="A35" s="46"/>
      <c r="B35" s="44"/>
      <c r="C35" s="22"/>
      <c r="E35" s="44"/>
      <c r="F35" s="44"/>
      <c r="G35" s="20"/>
      <c r="H35" s="20"/>
      <c r="I35" s="48"/>
      <c r="J35" s="48"/>
      <c r="K35" s="48"/>
      <c r="L35" s="48"/>
      <c r="M35" s="846"/>
    </row>
    <row r="36" spans="1:13" s="8" customFormat="1" ht="12.5">
      <c r="A36" s="46"/>
      <c r="C36" s="22"/>
      <c r="G36" s="33"/>
      <c r="H36" s="33"/>
      <c r="I36" s="597"/>
      <c r="J36" s="597"/>
      <c r="K36" s="597"/>
      <c r="L36" s="597"/>
      <c r="M36" s="846"/>
    </row>
    <row r="37" spans="1:13" s="8" customFormat="1" ht="12.5">
      <c r="A37" s="49"/>
      <c r="B37" s="22"/>
      <c r="C37" s="22"/>
      <c r="D37" s="50"/>
      <c r="E37" s="50"/>
      <c r="F37" s="50"/>
      <c r="G37" s="50"/>
      <c r="H37" s="50"/>
      <c r="I37" s="598" t="s">
        <v>6</v>
      </c>
      <c r="J37" s="541"/>
      <c r="K37" s="541"/>
      <c r="L37" s="541"/>
      <c r="M37" s="846"/>
    </row>
    <row r="38" spans="1:13" s="8" customFormat="1" ht="12.5">
      <c r="A38" s="51" t="s">
        <v>5</v>
      </c>
      <c r="B38" s="52"/>
      <c r="C38" s="52"/>
      <c r="D38" s="53"/>
      <c r="E38" s="53"/>
      <c r="F38" s="53"/>
      <c r="G38" s="53"/>
      <c r="H38" s="53"/>
      <c r="I38" s="53"/>
      <c r="J38" s="53"/>
      <c r="K38" s="53"/>
      <c r="L38" s="53"/>
      <c r="M38" s="846"/>
    </row>
    <row r="39" spans="1:13" s="8" customFormat="1" ht="14">
      <c r="A39" s="617" t="s">
        <v>4</v>
      </c>
      <c r="B39" s="619"/>
      <c r="C39" s="619"/>
      <c r="D39" s="619"/>
      <c r="E39" s="619"/>
      <c r="F39" s="619"/>
      <c r="G39" s="619"/>
      <c r="H39" s="619"/>
      <c r="I39" s="619"/>
      <c r="J39" s="619"/>
      <c r="K39" s="619"/>
      <c r="L39" s="620"/>
      <c r="M39" s="846"/>
    </row>
    <row r="40" spans="1:13" s="8" customFormat="1" ht="24" customHeight="1">
      <c r="A40" s="613" t="s">
        <v>467</v>
      </c>
      <c r="B40" s="614"/>
      <c r="C40" s="614"/>
      <c r="D40" s="614"/>
      <c r="E40" s="614"/>
      <c r="F40" s="614"/>
      <c r="G40" s="614"/>
      <c r="H40" s="614"/>
      <c r="I40" s="614"/>
      <c r="J40" s="614"/>
      <c r="K40" s="614"/>
      <c r="L40" s="614"/>
      <c r="M40" s="846"/>
    </row>
    <row r="41" spans="1:13" s="8" customFormat="1" ht="19.5" customHeight="1">
      <c r="A41" s="578"/>
      <c r="B41" s="579"/>
      <c r="C41" s="579"/>
      <c r="D41" s="579"/>
      <c r="E41" s="579"/>
      <c r="F41" s="579"/>
      <c r="G41" s="579"/>
      <c r="H41" s="579"/>
      <c r="I41" s="579"/>
      <c r="J41" s="579"/>
      <c r="K41" s="579"/>
      <c r="L41" s="579"/>
      <c r="M41" s="846"/>
    </row>
    <row r="42" spans="1:13" s="8" customFormat="1" ht="18.75" customHeight="1">
      <c r="A42" s="615"/>
      <c r="B42" s="616"/>
      <c r="C42" s="616"/>
      <c r="D42" s="616"/>
      <c r="E42" s="616"/>
      <c r="F42" s="616"/>
      <c r="G42" s="616"/>
      <c r="H42" s="616"/>
      <c r="I42" s="616"/>
      <c r="J42" s="616"/>
      <c r="K42" s="616"/>
      <c r="L42" s="616"/>
      <c r="M42" s="846"/>
    </row>
    <row r="43" spans="1:13" s="8" customFormat="1" ht="18.75" customHeight="1">
      <c r="A43" s="54"/>
      <c r="B43" s="55"/>
      <c r="C43" s="55"/>
      <c r="D43" s="55"/>
      <c r="E43" s="55"/>
      <c r="F43" s="55"/>
      <c r="G43" s="55"/>
      <c r="H43" s="55"/>
      <c r="I43" s="55"/>
      <c r="J43" s="55"/>
      <c r="K43" s="55"/>
      <c r="L43" s="55"/>
      <c r="M43" s="846"/>
    </row>
    <row r="44" spans="1:13" ht="14">
      <c r="A44" s="67"/>
      <c r="B44" s="852" t="s">
        <v>60</v>
      </c>
      <c r="C44" s="852"/>
      <c r="D44" s="852"/>
      <c r="E44" s="852"/>
      <c r="F44" s="852"/>
      <c r="G44" s="852"/>
      <c r="H44" s="852"/>
      <c r="I44" s="852"/>
      <c r="J44" s="852"/>
      <c r="K44" s="852"/>
      <c r="L44" s="68"/>
      <c r="M44" s="846"/>
    </row>
    <row r="45" spans="1:13" ht="23">
      <c r="A45" s="377" t="s">
        <v>53</v>
      </c>
      <c r="B45" s="853" t="s">
        <v>54</v>
      </c>
      <c r="C45" s="853"/>
      <c r="D45" s="853"/>
      <c r="E45" s="853"/>
      <c r="F45" s="853"/>
      <c r="G45" s="853"/>
      <c r="H45" s="853"/>
      <c r="I45" s="853"/>
      <c r="J45" s="56" t="s">
        <v>3</v>
      </c>
      <c r="K45" s="56" t="s">
        <v>2</v>
      </c>
      <c r="L45" s="69" t="s">
        <v>55</v>
      </c>
      <c r="M45" s="846"/>
    </row>
    <row r="46" spans="1:13">
      <c r="A46" s="57"/>
      <c r="B46" s="854" t="s">
        <v>61</v>
      </c>
      <c r="C46" s="854"/>
      <c r="D46" s="854"/>
      <c r="E46" s="854"/>
      <c r="F46" s="854"/>
      <c r="G46" s="854"/>
      <c r="H46" s="854"/>
      <c r="I46" s="854"/>
      <c r="J46" s="70">
        <v>4212</v>
      </c>
      <c r="K46" s="70">
        <v>5055</v>
      </c>
      <c r="L46" s="71">
        <f ca="1">IF(TODAY()&lt;=$K$18,J46*A46,K46*A46)</f>
        <v>0</v>
      </c>
      <c r="M46" s="846"/>
    </row>
    <row r="47" spans="1:13">
      <c r="A47" s="57"/>
      <c r="B47" s="854" t="s">
        <v>62</v>
      </c>
      <c r="C47" s="854"/>
      <c r="D47" s="854"/>
      <c r="E47" s="854"/>
      <c r="F47" s="854"/>
      <c r="G47" s="854"/>
      <c r="H47" s="854"/>
      <c r="I47" s="854"/>
      <c r="J47" s="70">
        <v>2854</v>
      </c>
      <c r="K47" s="70">
        <v>3426</v>
      </c>
      <c r="L47" s="71">
        <f ca="1">IF(TODAY()&lt;=$K$18,J47*A47,K47*A47)</f>
        <v>0</v>
      </c>
      <c r="M47" s="846"/>
    </row>
    <row r="48" spans="1:13">
      <c r="A48" s="57"/>
      <c r="B48" s="854" t="s">
        <v>87</v>
      </c>
      <c r="C48" s="854"/>
      <c r="D48" s="854"/>
      <c r="E48" s="854"/>
      <c r="F48" s="854"/>
      <c r="G48" s="854"/>
      <c r="H48" s="854"/>
      <c r="I48" s="854"/>
      <c r="J48" s="70">
        <v>1613</v>
      </c>
      <c r="K48" s="70">
        <v>1936</v>
      </c>
      <c r="L48" s="71">
        <f ca="1">IF(TODAY()&lt;=$K$18,J48*A48,K48*A48)</f>
        <v>0</v>
      </c>
      <c r="M48" s="846"/>
    </row>
    <row r="49" spans="1:13" s="72" customFormat="1">
      <c r="A49" s="57"/>
      <c r="B49" s="854" t="s">
        <v>63</v>
      </c>
      <c r="C49" s="854"/>
      <c r="D49" s="854"/>
      <c r="E49" s="854"/>
      <c r="F49" s="854"/>
      <c r="G49" s="854"/>
      <c r="H49" s="854"/>
      <c r="I49" s="854"/>
      <c r="J49" s="70">
        <v>1613</v>
      </c>
      <c r="K49" s="70">
        <v>1936</v>
      </c>
      <c r="L49" s="71">
        <f ca="1">IF(TODAY()&lt;=$K$18,J49*A49,K49*A49)</f>
        <v>0</v>
      </c>
      <c r="M49" s="846"/>
    </row>
    <row r="50" spans="1:13" s="72" customFormat="1">
      <c r="A50" s="57"/>
      <c r="B50" s="854" t="s">
        <v>64</v>
      </c>
      <c r="C50" s="854"/>
      <c r="D50" s="854"/>
      <c r="E50" s="854"/>
      <c r="F50" s="854"/>
      <c r="G50" s="854"/>
      <c r="H50" s="854"/>
      <c r="I50" s="854"/>
      <c r="J50" s="70">
        <v>1613</v>
      </c>
      <c r="K50" s="70">
        <v>1936</v>
      </c>
      <c r="L50" s="71">
        <f ca="1">IF(TODAY()&lt;=$K$18,J50*A50,K50*A50)</f>
        <v>0</v>
      </c>
      <c r="M50" s="846"/>
    </row>
    <row r="51" spans="1:13" ht="14">
      <c r="A51" s="73"/>
      <c r="B51" s="852" t="s">
        <v>65</v>
      </c>
      <c r="C51" s="852"/>
      <c r="D51" s="852"/>
      <c r="E51" s="852"/>
      <c r="F51" s="852"/>
      <c r="G51" s="852"/>
      <c r="H51" s="852"/>
      <c r="I51" s="852"/>
      <c r="J51" s="852"/>
      <c r="K51" s="852"/>
      <c r="L51" s="68"/>
      <c r="M51" s="846"/>
    </row>
    <row r="52" spans="1:13" ht="23">
      <c r="A52" s="377" t="s">
        <v>53</v>
      </c>
      <c r="B52" s="853" t="s">
        <v>54</v>
      </c>
      <c r="C52" s="853"/>
      <c r="D52" s="853"/>
      <c r="E52" s="853"/>
      <c r="F52" s="853"/>
      <c r="G52" s="853"/>
      <c r="H52" s="853"/>
      <c r="I52" s="853"/>
      <c r="J52" s="56" t="s">
        <v>3</v>
      </c>
      <c r="K52" s="56" t="s">
        <v>2</v>
      </c>
      <c r="L52" s="69" t="s">
        <v>55</v>
      </c>
      <c r="M52" s="846"/>
    </row>
    <row r="53" spans="1:13">
      <c r="A53" s="74"/>
      <c r="B53" s="854" t="s">
        <v>66</v>
      </c>
      <c r="C53" s="854"/>
      <c r="D53" s="854"/>
      <c r="E53" s="854"/>
      <c r="F53" s="854"/>
      <c r="G53" s="854"/>
      <c r="H53" s="854"/>
      <c r="I53" s="854"/>
      <c r="J53" s="75">
        <v>15677</v>
      </c>
      <c r="K53" s="70">
        <v>18813</v>
      </c>
      <c r="L53" s="71">
        <f ca="1">IF(TODAY()&lt;=$K$18,J53*A53,K53*A53)</f>
        <v>0</v>
      </c>
      <c r="M53" s="846"/>
    </row>
    <row r="54" spans="1:13">
      <c r="A54" s="74"/>
      <c r="B54" s="854" t="s">
        <v>67</v>
      </c>
      <c r="C54" s="854"/>
      <c r="D54" s="854"/>
      <c r="E54" s="854"/>
      <c r="F54" s="854"/>
      <c r="G54" s="854"/>
      <c r="H54" s="854"/>
      <c r="I54" s="854"/>
      <c r="J54" s="75">
        <v>16079</v>
      </c>
      <c r="K54" s="70">
        <v>19294</v>
      </c>
      <c r="L54" s="71">
        <f ca="1">IF(TODAY()&lt;=$K$18,J54*A54,K54*A54)</f>
        <v>0</v>
      </c>
      <c r="M54" s="846"/>
    </row>
    <row r="55" spans="1:13">
      <c r="A55" s="74"/>
      <c r="B55" s="854" t="s">
        <v>68</v>
      </c>
      <c r="C55" s="854"/>
      <c r="D55" s="854"/>
      <c r="E55" s="854"/>
      <c r="F55" s="854"/>
      <c r="G55" s="854"/>
      <c r="H55" s="854"/>
      <c r="I55" s="854"/>
      <c r="J55" s="75">
        <v>4212</v>
      </c>
      <c r="K55" s="70">
        <v>5055</v>
      </c>
      <c r="L55" s="71">
        <f ca="1">IF(TODAY()&lt;=$K$18,J55*A55,K55*A55)</f>
        <v>0</v>
      </c>
      <c r="M55" s="846"/>
    </row>
    <row r="56" spans="1:13">
      <c r="A56" s="74"/>
      <c r="B56" s="854" t="s">
        <v>69</v>
      </c>
      <c r="C56" s="854"/>
      <c r="D56" s="854"/>
      <c r="E56" s="854"/>
      <c r="F56" s="854"/>
      <c r="G56" s="854"/>
      <c r="H56" s="854"/>
      <c r="I56" s="854"/>
      <c r="J56" s="75">
        <v>4212</v>
      </c>
      <c r="K56" s="70">
        <v>5055</v>
      </c>
      <c r="L56" s="71">
        <f ca="1">IF(TODAY()&lt;=$K$18,J56*A56,K56*A56)</f>
        <v>0</v>
      </c>
      <c r="M56" s="846"/>
    </row>
    <row r="57" spans="1:13" ht="20.25" customHeight="1" thickBot="1">
      <c r="A57" s="76"/>
      <c r="J57" s="77"/>
      <c r="K57" s="77"/>
      <c r="M57" s="846"/>
    </row>
    <row r="58" spans="1:13" ht="20.25" customHeight="1">
      <c r="A58" s="867" t="s">
        <v>70</v>
      </c>
      <c r="B58" s="868"/>
      <c r="C58" s="868"/>
      <c r="D58" s="868"/>
      <c r="E58" s="868"/>
      <c r="F58" s="868"/>
      <c r="G58" s="868"/>
      <c r="H58" s="868"/>
      <c r="I58" s="78"/>
      <c r="J58" s="859" t="s">
        <v>71</v>
      </c>
      <c r="K58" s="860"/>
      <c r="L58" s="58">
        <f ca="1">SUM(L46:L57)</f>
        <v>0</v>
      </c>
      <c r="M58" s="846"/>
    </row>
    <row r="59" spans="1:13" ht="20.25" customHeight="1">
      <c r="A59" s="76"/>
      <c r="B59" s="78"/>
      <c r="C59" s="78"/>
      <c r="D59" s="78"/>
      <c r="E59" s="78"/>
      <c r="F59" s="78"/>
      <c r="G59" s="78"/>
      <c r="H59" s="78"/>
      <c r="I59" s="78"/>
      <c r="J59" s="861" t="s">
        <v>51</v>
      </c>
      <c r="K59" s="862"/>
      <c r="L59" s="59">
        <f ca="1">+L58*16%</f>
        <v>0</v>
      </c>
      <c r="M59" s="846"/>
    </row>
    <row r="60" spans="1:13" ht="20.25" customHeight="1" thickBot="1">
      <c r="A60" s="76"/>
      <c r="B60" s="78"/>
      <c r="C60" s="78"/>
      <c r="D60" s="78"/>
      <c r="E60" s="78"/>
      <c r="F60" s="78"/>
      <c r="G60" s="78"/>
      <c r="H60" s="78"/>
      <c r="I60" s="78"/>
      <c r="J60" s="863" t="s">
        <v>56</v>
      </c>
      <c r="K60" s="864"/>
      <c r="L60" s="60">
        <f ca="1">+L58+L59</f>
        <v>0</v>
      </c>
      <c r="M60" s="846"/>
    </row>
    <row r="61" spans="1:13" ht="9.75" customHeight="1">
      <c r="A61" s="76"/>
      <c r="B61" s="78"/>
      <c r="C61" s="78"/>
      <c r="D61" s="78"/>
      <c r="E61" s="78"/>
      <c r="F61" s="78"/>
      <c r="G61" s="78"/>
      <c r="H61" s="78"/>
      <c r="I61" s="78"/>
      <c r="J61" s="78"/>
      <c r="K61" s="78"/>
      <c r="M61" s="846"/>
    </row>
    <row r="62" spans="1:13" s="61" customFormat="1" ht="21" customHeight="1">
      <c r="A62" s="556" t="s">
        <v>72</v>
      </c>
      <c r="B62" s="557"/>
      <c r="C62" s="557"/>
      <c r="D62" s="557"/>
      <c r="E62" s="557"/>
      <c r="F62" s="557"/>
      <c r="G62" s="557"/>
      <c r="H62" s="557"/>
      <c r="I62" s="557"/>
      <c r="J62" s="557"/>
      <c r="K62" s="557"/>
      <c r="L62" s="79"/>
      <c r="M62" s="846"/>
    </row>
    <row r="63" spans="1:13" s="61" customFormat="1" ht="25.5" customHeight="1">
      <c r="A63" s="865"/>
      <c r="B63" s="866"/>
      <c r="C63" s="866"/>
      <c r="D63" s="866"/>
      <c r="E63" s="866"/>
      <c r="F63" s="866"/>
      <c r="G63" s="866"/>
      <c r="H63" s="866"/>
      <c r="I63" s="866"/>
      <c r="J63" s="866"/>
      <c r="K63" s="866"/>
      <c r="L63" s="866"/>
      <c r="M63" s="846"/>
    </row>
    <row r="64" spans="1:13" s="61" customFormat="1" ht="25.5" customHeight="1">
      <c r="A64" s="865" t="s">
        <v>73</v>
      </c>
      <c r="B64" s="866"/>
      <c r="C64" s="866"/>
      <c r="D64" s="866"/>
      <c r="E64" s="866"/>
      <c r="F64" s="866"/>
      <c r="G64" s="866"/>
      <c r="H64" s="866"/>
      <c r="I64" s="866"/>
      <c r="J64" s="866"/>
      <c r="K64" s="866"/>
      <c r="L64" s="866"/>
      <c r="M64" s="846"/>
    </row>
    <row r="65" spans="1:13" s="61" customFormat="1" ht="25.5" customHeight="1" thickBot="1">
      <c r="A65" s="80"/>
      <c r="B65" s="80"/>
      <c r="C65" s="80"/>
      <c r="D65" s="80"/>
      <c r="E65" s="80"/>
      <c r="F65" s="80"/>
      <c r="G65" s="80"/>
      <c r="H65" s="80"/>
      <c r="I65" s="80"/>
      <c r="J65" s="80"/>
      <c r="K65" s="80"/>
      <c r="L65" s="80"/>
      <c r="M65" s="846"/>
    </row>
    <row r="66" spans="1:13" s="61" customFormat="1" ht="12" customHeight="1" thickBot="1">
      <c r="A66" s="81"/>
      <c r="B66" s="81"/>
      <c r="C66" s="82"/>
      <c r="D66" s="82"/>
      <c r="E66" s="82"/>
      <c r="F66" s="869" t="s">
        <v>74</v>
      </c>
      <c r="G66" s="869"/>
      <c r="H66" s="870"/>
      <c r="I66" s="871"/>
      <c r="J66" s="82"/>
      <c r="K66" s="82"/>
      <c r="L66" s="82"/>
      <c r="M66" s="846"/>
    </row>
    <row r="67" spans="1:13" s="61" customFormat="1" ht="12" customHeight="1" thickBot="1">
      <c r="A67" s="81"/>
      <c r="B67" s="81"/>
      <c r="C67" s="82"/>
      <c r="D67" s="82"/>
      <c r="E67" s="82"/>
      <c r="F67" s="82"/>
      <c r="G67" s="82"/>
      <c r="H67" s="82"/>
      <c r="I67" s="82"/>
      <c r="J67" s="82"/>
      <c r="K67" s="82"/>
      <c r="L67" s="82"/>
      <c r="M67" s="846"/>
    </row>
    <row r="68" spans="1:13" s="61" customFormat="1" ht="20.149999999999999" customHeight="1">
      <c r="A68" s="81"/>
      <c r="B68" s="81"/>
      <c r="C68" s="82"/>
      <c r="D68" s="82"/>
      <c r="E68" s="82"/>
      <c r="F68" s="83"/>
      <c r="G68" s="84"/>
      <c r="H68" s="85"/>
      <c r="I68" s="84"/>
      <c r="J68" s="82"/>
      <c r="K68" s="82"/>
      <c r="L68" s="82"/>
      <c r="M68" s="846"/>
    </row>
    <row r="69" spans="1:13" s="61" customFormat="1" ht="20.149999999999999" customHeight="1">
      <c r="A69" s="22"/>
      <c r="B69" s="22"/>
      <c r="C69" s="40"/>
      <c r="D69" s="40"/>
      <c r="E69" s="40"/>
      <c r="F69" s="86"/>
      <c r="G69" s="87"/>
      <c r="H69" s="88"/>
      <c r="I69" s="87"/>
      <c r="J69" s="40"/>
      <c r="K69" s="40"/>
      <c r="L69" s="40"/>
      <c r="M69" s="846"/>
    </row>
    <row r="70" spans="1:13" s="61" customFormat="1" ht="20.149999999999999" customHeight="1">
      <c r="A70" s="22"/>
      <c r="B70" s="22"/>
      <c r="C70" s="40"/>
      <c r="D70" s="40"/>
      <c r="E70" s="40"/>
      <c r="F70" s="86"/>
      <c r="G70" s="87"/>
      <c r="H70" s="88"/>
      <c r="I70" s="87"/>
      <c r="J70" s="40"/>
      <c r="K70" s="40"/>
      <c r="L70" s="40"/>
      <c r="M70" s="846"/>
    </row>
    <row r="71" spans="1:13" s="61" customFormat="1" ht="20.149999999999999" customHeight="1">
      <c r="A71" s="22"/>
      <c r="B71" s="22"/>
      <c r="C71" s="40"/>
      <c r="D71" s="40"/>
      <c r="E71" s="40"/>
      <c r="F71" s="86"/>
      <c r="G71" s="87"/>
      <c r="H71" s="88"/>
      <c r="I71" s="87"/>
      <c r="J71" s="40"/>
      <c r="K71" s="40"/>
      <c r="L71" s="40"/>
      <c r="M71" s="846"/>
    </row>
    <row r="72" spans="1:13" s="61" customFormat="1" ht="20.149999999999999" customHeight="1" thickBot="1">
      <c r="A72" s="22"/>
      <c r="B72" s="22"/>
      <c r="C72" s="40"/>
      <c r="D72" s="40"/>
      <c r="E72" s="40"/>
      <c r="F72" s="89"/>
      <c r="G72" s="90"/>
      <c r="H72" s="91"/>
      <c r="I72" s="90"/>
      <c r="J72" s="40"/>
      <c r="K72" s="82"/>
      <c r="L72" s="82"/>
      <c r="M72" s="846"/>
    </row>
    <row r="73" spans="1:13" s="61" customFormat="1" ht="20.149999999999999" customHeight="1">
      <c r="A73" s="22"/>
      <c r="C73" s="872" t="s">
        <v>75</v>
      </c>
      <c r="D73" s="873"/>
      <c r="E73" s="40"/>
      <c r="F73" s="92"/>
      <c r="G73" s="93"/>
      <c r="H73" s="94"/>
      <c r="I73" s="93"/>
      <c r="J73" s="82"/>
      <c r="K73" s="874"/>
      <c r="L73" s="858" t="s">
        <v>76</v>
      </c>
      <c r="M73" s="846"/>
    </row>
    <row r="74" spans="1:13" s="61" customFormat="1" ht="20.149999999999999" customHeight="1">
      <c r="A74" s="81"/>
      <c r="C74" s="872"/>
      <c r="D74" s="873"/>
      <c r="E74" s="82"/>
      <c r="F74" s="95"/>
      <c r="G74" s="96"/>
      <c r="H74" s="97"/>
      <c r="I74" s="96"/>
      <c r="J74" s="82"/>
      <c r="K74" s="873"/>
      <c r="L74" s="858"/>
      <c r="M74" s="846"/>
    </row>
    <row r="75" spans="1:13" s="61" customFormat="1" ht="20.149999999999999" customHeight="1">
      <c r="A75" s="98"/>
      <c r="B75" s="98"/>
      <c r="C75" s="82"/>
      <c r="D75" s="82"/>
      <c r="E75" s="82"/>
      <c r="F75" s="95"/>
      <c r="G75" s="96"/>
      <c r="H75" s="97"/>
      <c r="I75" s="96"/>
      <c r="J75" s="82"/>
      <c r="K75" s="82"/>
      <c r="L75" s="82"/>
      <c r="M75" s="846"/>
    </row>
    <row r="76" spans="1:13" s="61" customFormat="1" ht="20.149999999999999" customHeight="1">
      <c r="A76" s="81"/>
      <c r="B76" s="81"/>
      <c r="C76" s="82"/>
      <c r="D76" s="82"/>
      <c r="E76" s="82"/>
      <c r="F76" s="95"/>
      <c r="G76" s="96"/>
      <c r="H76" s="97"/>
      <c r="I76" s="96"/>
      <c r="J76" s="82"/>
      <c r="K76" s="82"/>
      <c r="L76" s="82"/>
      <c r="M76" s="846"/>
    </row>
    <row r="77" spans="1:13" s="61" customFormat="1" ht="20.149999999999999" customHeight="1" thickBot="1">
      <c r="A77" s="81"/>
      <c r="B77" s="81"/>
      <c r="C77" s="82"/>
      <c r="D77" s="82"/>
      <c r="E77" s="82"/>
      <c r="F77" s="99"/>
      <c r="G77" s="100"/>
      <c r="H77" s="101"/>
      <c r="I77" s="100"/>
      <c r="J77" s="82"/>
      <c r="K77" s="82"/>
      <c r="L77" s="82"/>
      <c r="M77" s="846"/>
    </row>
    <row r="78" spans="1:13" s="61" customFormat="1" ht="20.149999999999999" customHeight="1">
      <c r="A78" s="81"/>
      <c r="B78" s="81"/>
      <c r="C78" s="82"/>
      <c r="D78" s="82"/>
      <c r="E78" s="82"/>
      <c r="F78" s="82"/>
      <c r="G78" s="869" t="s">
        <v>77</v>
      </c>
      <c r="H78" s="869"/>
      <c r="I78" s="82"/>
      <c r="J78" s="82"/>
      <c r="K78" s="82"/>
      <c r="L78" s="82"/>
      <c r="M78" s="846"/>
    </row>
    <row r="79" spans="1:13" s="61" customFormat="1" ht="12" customHeight="1" thickBot="1">
      <c r="A79" s="81"/>
      <c r="B79" s="81"/>
      <c r="C79" s="82"/>
      <c r="D79" s="82"/>
      <c r="E79" s="82"/>
      <c r="F79" s="82"/>
      <c r="G79" s="82"/>
      <c r="H79" s="82"/>
      <c r="I79" s="82"/>
      <c r="J79" s="82"/>
      <c r="K79" s="82"/>
      <c r="L79" s="82"/>
      <c r="M79" s="846"/>
    </row>
    <row r="80" spans="1:13" s="61" customFormat="1" ht="24" customHeight="1" thickBot="1">
      <c r="A80" s="81"/>
      <c r="B80" s="81"/>
      <c r="C80" s="82"/>
      <c r="D80" s="82"/>
      <c r="E80" s="82"/>
      <c r="F80" s="869" t="s">
        <v>78</v>
      </c>
      <c r="G80" s="885"/>
      <c r="H80" s="886"/>
      <c r="I80" s="871"/>
      <c r="J80" s="82"/>
      <c r="K80" s="82"/>
      <c r="L80" s="82"/>
      <c r="M80" s="846"/>
    </row>
    <row r="81" spans="1:13" s="61" customFormat="1" ht="15" customHeight="1">
      <c r="A81" s="22"/>
      <c r="B81" s="22"/>
      <c r="C81" s="22"/>
      <c r="D81" s="22"/>
      <c r="E81" s="22"/>
      <c r="F81" s="22"/>
      <c r="G81" s="22"/>
      <c r="H81" s="22"/>
      <c r="I81" s="22"/>
      <c r="J81" s="22"/>
      <c r="K81" s="22"/>
      <c r="L81" s="22"/>
      <c r="M81" s="846"/>
    </row>
    <row r="82" spans="1:13" s="61" customFormat="1" ht="13">
      <c r="A82" s="556" t="s">
        <v>1</v>
      </c>
      <c r="B82" s="557"/>
      <c r="C82" s="557"/>
      <c r="D82" s="557"/>
      <c r="E82" s="557"/>
      <c r="F82" s="557"/>
      <c r="G82" s="557"/>
      <c r="H82" s="557"/>
      <c r="I82" s="557"/>
      <c r="J82" s="557"/>
      <c r="K82" s="557"/>
      <c r="L82" s="79"/>
      <c r="M82" s="846"/>
    </row>
    <row r="83" spans="1:13" s="50" customFormat="1" ht="30" customHeight="1">
      <c r="A83" s="855" t="s">
        <v>421</v>
      </c>
      <c r="B83" s="856"/>
      <c r="C83" s="856"/>
      <c r="D83" s="856"/>
      <c r="E83" s="856"/>
      <c r="F83" s="856"/>
      <c r="G83" s="856"/>
      <c r="H83" s="856"/>
      <c r="I83" s="856"/>
      <c r="J83" s="856"/>
      <c r="K83" s="856"/>
      <c r="L83" s="857"/>
      <c r="M83" s="846"/>
    </row>
    <row r="84" spans="1:13" s="50" customFormat="1" ht="30" customHeight="1">
      <c r="A84" s="855" t="s">
        <v>79</v>
      </c>
      <c r="B84" s="856"/>
      <c r="C84" s="856"/>
      <c r="D84" s="856"/>
      <c r="E84" s="856"/>
      <c r="F84" s="856"/>
      <c r="G84" s="856"/>
      <c r="H84" s="856"/>
      <c r="I84" s="856"/>
      <c r="J84" s="856"/>
      <c r="K84" s="856"/>
      <c r="L84" s="857"/>
      <c r="M84" s="846"/>
    </row>
    <row r="85" spans="1:13" s="50" customFormat="1" ht="30" customHeight="1">
      <c r="A85" s="878" t="s">
        <v>475</v>
      </c>
      <c r="B85" s="879"/>
      <c r="C85" s="879"/>
      <c r="D85" s="879"/>
      <c r="E85" s="879"/>
      <c r="F85" s="879"/>
      <c r="G85" s="879"/>
      <c r="H85" s="879"/>
      <c r="I85" s="879"/>
      <c r="J85" s="879"/>
      <c r="K85" s="879"/>
      <c r="L85" s="880"/>
      <c r="M85" s="846"/>
    </row>
    <row r="86" spans="1:13" s="50" customFormat="1" ht="11.25" customHeight="1">
      <c r="A86" s="855" t="s">
        <v>80</v>
      </c>
      <c r="B86" s="856"/>
      <c r="C86" s="856"/>
      <c r="D86" s="856"/>
      <c r="E86" s="856"/>
      <c r="F86" s="856"/>
      <c r="G86" s="856"/>
      <c r="H86" s="856"/>
      <c r="I86" s="856"/>
      <c r="J86" s="856"/>
      <c r="K86" s="856"/>
      <c r="L86" s="857"/>
      <c r="M86" s="846"/>
    </row>
    <row r="87" spans="1:13" s="50" customFormat="1" ht="12.75" customHeight="1">
      <c r="A87" s="855" t="s">
        <v>422</v>
      </c>
      <c r="B87" s="856"/>
      <c r="C87" s="856"/>
      <c r="D87" s="856"/>
      <c r="E87" s="856"/>
      <c r="F87" s="856"/>
      <c r="G87" s="856"/>
      <c r="H87" s="856"/>
      <c r="I87" s="856"/>
      <c r="J87" s="856"/>
      <c r="K87" s="856"/>
      <c r="L87" s="857"/>
      <c r="M87" s="846"/>
    </row>
    <row r="88" spans="1:13" s="50" customFormat="1" ht="12" customHeight="1">
      <c r="A88" s="855" t="s">
        <v>81</v>
      </c>
      <c r="B88" s="856"/>
      <c r="C88" s="856"/>
      <c r="D88" s="856"/>
      <c r="E88" s="856"/>
      <c r="F88" s="856"/>
      <c r="G88" s="856"/>
      <c r="H88" s="856"/>
      <c r="I88" s="856"/>
      <c r="J88" s="856"/>
      <c r="K88" s="856"/>
      <c r="L88" s="857"/>
      <c r="M88" s="846"/>
    </row>
    <row r="89" spans="1:13" s="50" customFormat="1" ht="12" customHeight="1">
      <c r="A89" s="855" t="s">
        <v>476</v>
      </c>
      <c r="B89" s="856"/>
      <c r="C89" s="856"/>
      <c r="D89" s="856"/>
      <c r="E89" s="856"/>
      <c r="F89" s="856"/>
      <c r="G89" s="856"/>
      <c r="H89" s="856"/>
      <c r="I89" s="856"/>
      <c r="J89" s="856"/>
      <c r="K89" s="856"/>
      <c r="L89" s="857"/>
      <c r="M89" s="846"/>
    </row>
    <row r="90" spans="1:13" s="50" customFormat="1" ht="22.5" customHeight="1">
      <c r="A90" s="855" t="s">
        <v>423</v>
      </c>
      <c r="B90" s="856"/>
      <c r="C90" s="856"/>
      <c r="D90" s="856"/>
      <c r="E90" s="856"/>
      <c r="F90" s="856"/>
      <c r="G90" s="856"/>
      <c r="H90" s="856"/>
      <c r="I90" s="856"/>
      <c r="J90" s="856"/>
      <c r="K90" s="856"/>
      <c r="L90" s="857"/>
      <c r="M90" s="846"/>
    </row>
    <row r="91" spans="1:13" s="50" customFormat="1" ht="12" customHeight="1">
      <c r="A91" s="878" t="s">
        <v>424</v>
      </c>
      <c r="B91" s="879"/>
      <c r="C91" s="879"/>
      <c r="D91" s="879"/>
      <c r="E91" s="879"/>
      <c r="F91" s="879"/>
      <c r="G91" s="879"/>
      <c r="H91" s="879"/>
      <c r="I91" s="879"/>
      <c r="J91" s="879"/>
      <c r="K91" s="879"/>
      <c r="L91" s="880"/>
      <c r="M91" s="846"/>
    </row>
    <row r="92" spans="1:13" s="50" customFormat="1" ht="24" customHeight="1">
      <c r="A92" s="878" t="s">
        <v>82</v>
      </c>
      <c r="B92" s="879"/>
      <c r="C92" s="879"/>
      <c r="D92" s="879"/>
      <c r="E92" s="879"/>
      <c r="F92" s="879"/>
      <c r="G92" s="879"/>
      <c r="H92" s="879"/>
      <c r="I92" s="879"/>
      <c r="J92" s="879"/>
      <c r="K92" s="879"/>
      <c r="L92" s="880"/>
      <c r="M92" s="846"/>
    </row>
    <row r="93" spans="1:13" s="50" customFormat="1" ht="16" customHeight="1">
      <c r="A93" s="878" t="s">
        <v>83</v>
      </c>
      <c r="B93" s="879"/>
      <c r="C93" s="879"/>
      <c r="D93" s="879"/>
      <c r="E93" s="879"/>
      <c r="F93" s="879"/>
      <c r="G93" s="879"/>
      <c r="H93" s="879"/>
      <c r="I93" s="879"/>
      <c r="J93" s="879"/>
      <c r="K93" s="879"/>
      <c r="L93" s="880"/>
      <c r="M93" s="846"/>
    </row>
    <row r="94" spans="1:13" s="50" customFormat="1" ht="16" customHeight="1">
      <c r="A94" s="878" t="s">
        <v>425</v>
      </c>
      <c r="B94" s="879"/>
      <c r="C94" s="879"/>
      <c r="D94" s="879"/>
      <c r="E94" s="879"/>
      <c r="F94" s="879"/>
      <c r="G94" s="879"/>
      <c r="H94" s="879"/>
      <c r="I94" s="879"/>
      <c r="J94" s="879"/>
      <c r="K94" s="879"/>
      <c r="L94" s="880"/>
      <c r="M94" s="846"/>
    </row>
    <row r="95" spans="1:13" s="50" customFormat="1" ht="30" customHeight="1">
      <c r="A95" s="855" t="s">
        <v>477</v>
      </c>
      <c r="B95" s="856"/>
      <c r="C95" s="856"/>
      <c r="D95" s="856"/>
      <c r="E95" s="856"/>
      <c r="F95" s="856"/>
      <c r="G95" s="856"/>
      <c r="H95" s="856"/>
      <c r="I95" s="856"/>
      <c r="J95" s="856"/>
      <c r="K95" s="856"/>
      <c r="L95" s="857"/>
      <c r="M95" s="846"/>
    </row>
    <row r="96" spans="1:13" s="50" customFormat="1" ht="30" customHeight="1">
      <c r="A96" s="855" t="s">
        <v>478</v>
      </c>
      <c r="B96" s="856"/>
      <c r="C96" s="856"/>
      <c r="D96" s="856"/>
      <c r="E96" s="856"/>
      <c r="F96" s="856"/>
      <c r="G96" s="856"/>
      <c r="H96" s="856"/>
      <c r="I96" s="856"/>
      <c r="J96" s="856"/>
      <c r="K96" s="856"/>
      <c r="L96" s="857"/>
      <c r="M96" s="846"/>
    </row>
    <row r="97" spans="1:13" s="50" customFormat="1" ht="15" customHeight="1">
      <c r="A97" s="855" t="s">
        <v>479</v>
      </c>
      <c r="B97" s="856"/>
      <c r="C97" s="856"/>
      <c r="D97" s="856"/>
      <c r="E97" s="856"/>
      <c r="F97" s="856"/>
      <c r="G97" s="856"/>
      <c r="H97" s="856"/>
      <c r="I97" s="856"/>
      <c r="J97" s="856"/>
      <c r="K97" s="856"/>
      <c r="L97" s="857"/>
      <c r="M97" s="846"/>
    </row>
    <row r="98" spans="1:13" s="50" customFormat="1" ht="15" customHeight="1">
      <c r="A98" s="878" t="s">
        <v>480</v>
      </c>
      <c r="B98" s="879"/>
      <c r="C98" s="879"/>
      <c r="D98" s="879"/>
      <c r="E98" s="879"/>
      <c r="F98" s="879"/>
      <c r="G98" s="879"/>
      <c r="H98" s="879"/>
      <c r="I98" s="879"/>
      <c r="J98" s="879"/>
      <c r="K98" s="879"/>
      <c r="L98" s="880"/>
      <c r="M98" s="846"/>
    </row>
    <row r="99" spans="1:13" s="50" customFormat="1" ht="15" customHeight="1">
      <c r="A99" s="878" t="s">
        <v>426</v>
      </c>
      <c r="B99" s="879"/>
      <c r="C99" s="879"/>
      <c r="D99" s="879"/>
      <c r="E99" s="879"/>
      <c r="F99" s="879"/>
      <c r="G99" s="879"/>
      <c r="H99" s="879"/>
      <c r="I99" s="879"/>
      <c r="J99" s="879"/>
      <c r="K99" s="879"/>
      <c r="L99" s="880"/>
      <c r="M99" s="846"/>
    </row>
    <row r="100" spans="1:13" s="50" customFormat="1" ht="15" customHeight="1">
      <c r="A100" s="878" t="s">
        <v>427</v>
      </c>
      <c r="B100" s="879"/>
      <c r="C100" s="879"/>
      <c r="D100" s="879"/>
      <c r="E100" s="879"/>
      <c r="F100" s="879"/>
      <c r="G100" s="879"/>
      <c r="H100" s="879"/>
      <c r="I100" s="879"/>
      <c r="J100" s="879"/>
      <c r="K100" s="879"/>
      <c r="L100" s="880"/>
      <c r="M100" s="846"/>
    </row>
    <row r="101" spans="1:13" ht="15" customHeight="1">
      <c r="A101" s="662" t="s">
        <v>89</v>
      </c>
      <c r="B101" s="663"/>
      <c r="C101" s="663"/>
      <c r="D101" s="663"/>
      <c r="E101" s="663"/>
      <c r="F101" s="663"/>
      <c r="G101" s="663"/>
      <c r="H101" s="663"/>
      <c r="I101" s="663"/>
      <c r="J101" s="663"/>
      <c r="K101" s="663"/>
      <c r="L101" s="664"/>
      <c r="M101" s="846"/>
    </row>
    <row r="102" spans="1:13" ht="15" customHeight="1" thickBot="1">
      <c r="A102" s="875"/>
      <c r="B102" s="876"/>
      <c r="C102" s="876"/>
      <c r="D102" s="876"/>
      <c r="E102" s="876"/>
      <c r="F102" s="876"/>
      <c r="G102" s="876"/>
      <c r="H102" s="876"/>
      <c r="I102" s="876"/>
      <c r="J102" s="876"/>
      <c r="K102" s="876"/>
      <c r="L102" s="877"/>
      <c r="M102" s="846"/>
    </row>
    <row r="103" spans="1:13" ht="15" customHeight="1">
      <c r="A103" s="666" t="s">
        <v>57</v>
      </c>
      <c r="B103" s="667"/>
      <c r="C103" s="667"/>
      <c r="D103" s="667"/>
      <c r="E103" s="667"/>
      <c r="F103" s="667"/>
      <c r="G103" s="667"/>
      <c r="H103" s="667"/>
      <c r="I103" s="667"/>
      <c r="J103" s="667"/>
      <c r="K103" s="667"/>
      <c r="L103" s="667"/>
      <c r="M103" s="846"/>
    </row>
    <row r="104" spans="1:13" ht="21.75" customHeight="1">
      <c r="A104" s="460" t="s">
        <v>0</v>
      </c>
      <c r="B104" s="462"/>
      <c r="C104" s="462"/>
      <c r="D104" s="462"/>
      <c r="E104" s="462"/>
      <c r="F104" s="462"/>
      <c r="G104" s="462"/>
      <c r="H104" s="462"/>
      <c r="I104" s="462"/>
      <c r="J104" s="462"/>
      <c r="K104" s="462"/>
      <c r="L104" s="463"/>
      <c r="M104" s="846"/>
    </row>
    <row r="105" spans="1:13" ht="16" thickBot="1">
      <c r="A105" s="653" t="s">
        <v>90</v>
      </c>
      <c r="B105" s="654"/>
      <c r="C105" s="654"/>
      <c r="D105" s="654"/>
      <c r="E105" s="654"/>
      <c r="F105" s="654"/>
      <c r="G105" s="654"/>
      <c r="H105" s="654"/>
      <c r="I105" s="654"/>
      <c r="J105" s="654"/>
      <c r="K105" s="654"/>
      <c r="L105" s="654"/>
      <c r="M105" s="847"/>
    </row>
    <row r="106" spans="1:13">
      <c r="K106" s="102"/>
    </row>
  </sheetData>
  <sheetProtection algorithmName="SHA-512" hashValue="6OhnxqvSdyvyOl5TIzNd18+3wSDNDJlK/X2dLSpCDRw7Goci9KGoC8aIX07JyyUG9agBp7xzFwGS2+11fmPaNQ==" saltValue="qwZOA+b9tqUwnY7R/BlTUw==" spinCount="100000" sheet="1" objects="1" scenarios="1"/>
  <mergeCells count="97">
    <mergeCell ref="A18:J18"/>
    <mergeCell ref="J23:L23"/>
    <mergeCell ref="A95:L95"/>
    <mergeCell ref="A94:L94"/>
    <mergeCell ref="A93:L93"/>
    <mergeCell ref="A92:L92"/>
    <mergeCell ref="A91:L91"/>
    <mergeCell ref="A90:L90"/>
    <mergeCell ref="G78:H78"/>
    <mergeCell ref="F80:G80"/>
    <mergeCell ref="H80:I80"/>
    <mergeCell ref="A82:K82"/>
    <mergeCell ref="A83:L83"/>
    <mergeCell ref="A84:L84"/>
    <mergeCell ref="A85:L85"/>
    <mergeCell ref="A86:L86"/>
    <mergeCell ref="A100:L100"/>
    <mergeCell ref="A99:L99"/>
    <mergeCell ref="A98:L98"/>
    <mergeCell ref="A97:L97"/>
    <mergeCell ref="A96:L96"/>
    <mergeCell ref="A105:L105"/>
    <mergeCell ref="A102:L102"/>
    <mergeCell ref="A103:L103"/>
    <mergeCell ref="A104:L104"/>
    <mergeCell ref="A101:L101"/>
    <mergeCell ref="A87:L87"/>
    <mergeCell ref="A88:L88"/>
    <mergeCell ref="A89:L89"/>
    <mergeCell ref="L73:L74"/>
    <mergeCell ref="J58:K58"/>
    <mergeCell ref="J59:K59"/>
    <mergeCell ref="J60:K60"/>
    <mergeCell ref="A62:K62"/>
    <mergeCell ref="A63:L63"/>
    <mergeCell ref="A64:L64"/>
    <mergeCell ref="A58:H58"/>
    <mergeCell ref="F66:G66"/>
    <mergeCell ref="H66:I66"/>
    <mergeCell ref="C73:C74"/>
    <mergeCell ref="D73:D74"/>
    <mergeCell ref="K73:K74"/>
    <mergeCell ref="B52:I52"/>
    <mergeCell ref="B53:I53"/>
    <mergeCell ref="B54:I54"/>
    <mergeCell ref="B55:I55"/>
    <mergeCell ref="B56:I56"/>
    <mergeCell ref="B51:K51"/>
    <mergeCell ref="I36:L36"/>
    <mergeCell ref="I37:L37"/>
    <mergeCell ref="A39:L39"/>
    <mergeCell ref="A40:L42"/>
    <mergeCell ref="B44:K44"/>
    <mergeCell ref="B45:I45"/>
    <mergeCell ref="B46:I46"/>
    <mergeCell ref="B47:I47"/>
    <mergeCell ref="B48:I48"/>
    <mergeCell ref="B49:I49"/>
    <mergeCell ref="B50:I50"/>
    <mergeCell ref="D15:H15"/>
    <mergeCell ref="I33:L33"/>
    <mergeCell ref="B21:F21"/>
    <mergeCell ref="H21:L21"/>
    <mergeCell ref="K22:L22"/>
    <mergeCell ref="B23:F23"/>
    <mergeCell ref="A25:L25"/>
    <mergeCell ref="A26:L26"/>
    <mergeCell ref="G28:G29"/>
    <mergeCell ref="H28:L29"/>
    <mergeCell ref="B30:C30"/>
    <mergeCell ref="H30:L30"/>
    <mergeCell ref="I32:L32"/>
    <mergeCell ref="A20:L20"/>
    <mergeCell ref="J15:L15"/>
    <mergeCell ref="K18:L18"/>
    <mergeCell ref="D12:H12"/>
    <mergeCell ref="J12:L12"/>
    <mergeCell ref="D13:H13"/>
    <mergeCell ref="J13:L13"/>
    <mergeCell ref="D14:H14"/>
    <mergeCell ref="J14:L14"/>
    <mergeCell ref="K2:M3"/>
    <mergeCell ref="E3:J3"/>
    <mergeCell ref="E4:J4"/>
    <mergeCell ref="A5:M5"/>
    <mergeCell ref="H6:I6"/>
    <mergeCell ref="J6:L6"/>
    <mergeCell ref="M6:M105"/>
    <mergeCell ref="A7:L7"/>
    <mergeCell ref="D8:H8"/>
    <mergeCell ref="K8:L8"/>
    <mergeCell ref="A17:L17"/>
    <mergeCell ref="D9:H9"/>
    <mergeCell ref="K9:L10"/>
    <mergeCell ref="D10:H10"/>
    <mergeCell ref="D11:H11"/>
    <mergeCell ref="J11:L11"/>
  </mergeCells>
  <hyperlinks>
    <hyperlink ref="A104" r:id="rId1" xr:uid="{2620FE54-CC65-4404-9445-E5EAAE8E385F}"/>
  </hyperlinks>
  <printOptions horizontalCentered="1"/>
  <pageMargins left="0.23622047244094491" right="0.23622047244094491" top="0.74803149606299213" bottom="0.94488188976377963" header="0.31496062992125984" footer="0.31496062992125984"/>
  <pageSetup scale="75" fitToHeight="5" orientation="portrait"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3C3CE-04FA-4EA2-8B5D-9B68348DA7F4}">
  <sheetPr>
    <tabColor rgb="FFFFC000"/>
  </sheetPr>
  <dimension ref="A1:R95"/>
  <sheetViews>
    <sheetView showGridLines="0" zoomScaleNormal="100" zoomScaleSheetLayoutView="90" workbookViewId="0"/>
  </sheetViews>
  <sheetFormatPr baseColWidth="10" defaultColWidth="11.453125" defaultRowHeight="11.5"/>
  <cols>
    <col min="1" max="3" width="9.26953125" style="9" customWidth="1"/>
    <col min="4" max="4" width="9.81640625" style="9" bestFit="1" customWidth="1"/>
    <col min="5" max="11" width="11.453125" style="9" customWidth="1"/>
    <col min="12" max="12" width="14.26953125" style="9" customWidth="1"/>
    <col min="13" max="13" width="7.7265625" style="9" customWidth="1"/>
    <col min="14" max="16384" width="11.453125" style="9"/>
  </cols>
  <sheetData>
    <row r="1" spans="1:13" s="8" customFormat="1" ht="58"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605"/>
      <c r="L2" s="605"/>
      <c r="M2" s="605"/>
    </row>
    <row r="3" spans="1:13" s="8" customFormat="1" ht="15" customHeight="1">
      <c r="A3" s="9"/>
      <c r="B3" s="9"/>
      <c r="C3" s="9"/>
      <c r="D3" s="12"/>
      <c r="E3" s="580" t="s">
        <v>251</v>
      </c>
      <c r="F3" s="580"/>
      <c r="G3" s="580"/>
      <c r="H3" s="580"/>
      <c r="I3" s="580"/>
      <c r="J3" s="580"/>
      <c r="K3" s="605"/>
      <c r="L3" s="605"/>
      <c r="M3" s="605"/>
    </row>
    <row r="4" spans="1:13" s="8" customFormat="1" ht="30" customHeight="1" thickBot="1">
      <c r="A4" s="9"/>
      <c r="B4" s="9"/>
      <c r="C4" s="9"/>
      <c r="D4" s="9"/>
      <c r="E4" s="581" t="s">
        <v>247</v>
      </c>
      <c r="F4" s="581"/>
      <c r="G4" s="581"/>
      <c r="H4" s="581"/>
      <c r="I4" s="581"/>
      <c r="J4" s="581"/>
      <c r="K4" s="10"/>
      <c r="L4" s="13"/>
      <c r="M4" s="9"/>
    </row>
    <row r="5" spans="1:13" s="8" customFormat="1" ht="36.75" customHeight="1" thickBot="1">
      <c r="A5" s="582" t="s">
        <v>441</v>
      </c>
      <c r="B5" s="583"/>
      <c r="C5" s="583"/>
      <c r="D5" s="583"/>
      <c r="E5" s="583"/>
      <c r="F5" s="583"/>
      <c r="G5" s="583"/>
      <c r="H5" s="583"/>
      <c r="I5" s="583"/>
      <c r="J5" s="583"/>
      <c r="K5" s="583"/>
      <c r="L5" s="583"/>
      <c r="M5" s="584"/>
    </row>
    <row r="6" spans="1:13" s="8" customFormat="1" ht="12.75" customHeight="1">
      <c r="A6" s="14" t="s">
        <v>40</v>
      </c>
      <c r="B6" s="15" t="str">
        <f>+'DATOS MAESTROS'!B3</f>
        <v>EXPO SEGURIDAD MEXICO Y EXPO SEGURIDAD INDUSTRIAL 2026</v>
      </c>
      <c r="C6" s="16"/>
      <c r="D6" s="16"/>
      <c r="E6" s="16"/>
      <c r="F6" s="16"/>
      <c r="G6" s="17"/>
      <c r="H6" s="585" t="s">
        <v>39</v>
      </c>
      <c r="I6" s="586"/>
      <c r="J6" s="587" t="str">
        <f>+'DATOS MAESTROS'!B4</f>
        <v>Junio 2 - 4, 2026</v>
      </c>
      <c r="K6" s="588"/>
      <c r="L6" s="588"/>
      <c r="M6" s="887" t="s">
        <v>52</v>
      </c>
    </row>
    <row r="7" spans="1:13" s="8" customFormat="1" ht="14.5" thickBot="1">
      <c r="A7" s="592" t="s">
        <v>38</v>
      </c>
      <c r="B7" s="593"/>
      <c r="C7" s="593"/>
      <c r="D7" s="593"/>
      <c r="E7" s="593"/>
      <c r="F7" s="593"/>
      <c r="G7" s="593"/>
      <c r="H7" s="593"/>
      <c r="I7" s="593"/>
      <c r="J7" s="593"/>
      <c r="K7" s="593"/>
      <c r="L7" s="593"/>
      <c r="M7" s="888"/>
    </row>
    <row r="8" spans="1:13" s="8" customFormat="1" ht="13" thickBot="1">
      <c r="A8" s="18" t="s">
        <v>37</v>
      </c>
      <c r="B8" s="19"/>
      <c r="C8" s="19"/>
      <c r="D8" s="594"/>
      <c r="E8" s="594"/>
      <c r="F8" s="594"/>
      <c r="G8" s="594"/>
      <c r="H8" s="594"/>
      <c r="I8" s="20"/>
      <c r="J8" s="20"/>
      <c r="K8" s="595" t="s">
        <v>36</v>
      </c>
      <c r="L8" s="596"/>
      <c r="M8" s="888"/>
    </row>
    <row r="9" spans="1:13" s="8" customFormat="1" ht="12.5">
      <c r="A9" s="21" t="s">
        <v>35</v>
      </c>
      <c r="B9" s="22"/>
      <c r="C9" s="22"/>
      <c r="D9" s="470"/>
      <c r="E9" s="470"/>
      <c r="F9" s="470"/>
      <c r="G9" s="470"/>
      <c r="H9" s="470"/>
      <c r="I9" s="20"/>
      <c r="J9" s="20"/>
      <c r="K9" s="601"/>
      <c r="L9" s="602"/>
      <c r="M9" s="888"/>
    </row>
    <row r="10" spans="1:13" s="8" customFormat="1" ht="13" thickBot="1">
      <c r="A10" s="21" t="s">
        <v>34</v>
      </c>
      <c r="B10" s="22"/>
      <c r="C10" s="22"/>
      <c r="D10" s="470"/>
      <c r="E10" s="470"/>
      <c r="F10" s="470"/>
      <c r="G10" s="470"/>
      <c r="H10" s="470"/>
      <c r="I10" s="20"/>
      <c r="J10" s="20"/>
      <c r="K10" s="603"/>
      <c r="L10" s="604"/>
      <c r="M10" s="888"/>
    </row>
    <row r="11" spans="1:13" s="8" customFormat="1" ht="12.5">
      <c r="A11" s="21" t="s">
        <v>33</v>
      </c>
      <c r="B11" s="22"/>
      <c r="C11" s="22"/>
      <c r="D11" s="470"/>
      <c r="E11" s="470"/>
      <c r="F11" s="470"/>
      <c r="G11" s="470"/>
      <c r="H11" s="470"/>
      <c r="I11" s="23" t="s">
        <v>32</v>
      </c>
      <c r="J11" s="494"/>
      <c r="K11" s="494"/>
      <c r="L11" s="494"/>
      <c r="M11" s="888"/>
    </row>
    <row r="12" spans="1:13" s="8" customFormat="1" ht="12.5">
      <c r="A12" s="21" t="s">
        <v>31</v>
      </c>
      <c r="B12" s="22"/>
      <c r="C12" s="22"/>
      <c r="D12" s="470"/>
      <c r="E12" s="470"/>
      <c r="F12" s="470"/>
      <c r="G12" s="470"/>
      <c r="H12" s="470"/>
      <c r="I12" s="23" t="s">
        <v>30</v>
      </c>
      <c r="J12" s="494"/>
      <c r="K12" s="494"/>
      <c r="L12" s="494"/>
      <c r="M12" s="888"/>
    </row>
    <row r="13" spans="1:13" s="8" customFormat="1" ht="12.5">
      <c r="A13" s="21" t="s">
        <v>29</v>
      </c>
      <c r="B13" s="22"/>
      <c r="C13" s="22"/>
      <c r="D13" s="470"/>
      <c r="E13" s="470"/>
      <c r="F13" s="470"/>
      <c r="G13" s="470"/>
      <c r="H13" s="470"/>
      <c r="I13" s="23" t="s">
        <v>28</v>
      </c>
      <c r="J13" s="494"/>
      <c r="K13" s="494"/>
      <c r="L13" s="494"/>
      <c r="M13" s="888"/>
    </row>
    <row r="14" spans="1:13" s="8" customFormat="1" ht="12.5">
      <c r="A14" s="21" t="s">
        <v>27</v>
      </c>
      <c r="B14" s="22"/>
      <c r="C14" s="22"/>
      <c r="D14" s="470"/>
      <c r="E14" s="470"/>
      <c r="F14" s="470"/>
      <c r="G14" s="470"/>
      <c r="H14" s="470"/>
      <c r="I14" s="23" t="s">
        <v>26</v>
      </c>
      <c r="J14" s="494"/>
      <c r="K14" s="494"/>
      <c r="L14" s="494"/>
      <c r="M14" s="888"/>
    </row>
    <row r="15" spans="1:13" s="8" customFormat="1" ht="12.5">
      <c r="A15" s="24" t="s">
        <v>25</v>
      </c>
      <c r="B15" s="25"/>
      <c r="C15" s="25"/>
      <c r="D15" s="610"/>
      <c r="E15" s="610"/>
      <c r="F15" s="610"/>
      <c r="G15" s="610"/>
      <c r="H15" s="610"/>
      <c r="I15" s="26" t="s">
        <v>91</v>
      </c>
      <c r="J15" s="26"/>
      <c r="K15" s="26"/>
      <c r="L15" s="26"/>
      <c r="M15" s="888"/>
    </row>
    <row r="16" spans="1:13" s="8" customFormat="1" ht="12.5">
      <c r="A16" s="27"/>
      <c r="B16" s="22"/>
      <c r="C16" s="22"/>
      <c r="D16" s="20"/>
      <c r="E16" s="20"/>
      <c r="F16" s="20"/>
      <c r="G16" s="20"/>
      <c r="H16" s="20"/>
      <c r="I16" s="22"/>
      <c r="J16" s="22"/>
      <c r="K16" s="22"/>
      <c r="L16" s="20"/>
      <c r="M16" s="888"/>
    </row>
    <row r="17" spans="1:13" s="8" customFormat="1" ht="15" customHeight="1">
      <c r="A17" s="570" t="s">
        <v>24</v>
      </c>
      <c r="B17" s="571"/>
      <c r="C17" s="571"/>
      <c r="D17" s="571"/>
      <c r="E17" s="571"/>
      <c r="F17" s="571"/>
      <c r="G17" s="571"/>
      <c r="H17" s="571"/>
      <c r="I17" s="571"/>
      <c r="J17" s="571"/>
      <c r="K17" s="571"/>
      <c r="L17" s="571"/>
      <c r="M17" s="888"/>
    </row>
    <row r="18" spans="1:13" s="8" customFormat="1" ht="15" customHeight="1">
      <c r="A18" s="881" t="s">
        <v>252</v>
      </c>
      <c r="B18" s="882"/>
      <c r="C18" s="882"/>
      <c r="D18" s="882"/>
      <c r="E18" s="882"/>
      <c r="F18" s="882"/>
      <c r="G18" s="882"/>
      <c r="H18" s="882"/>
      <c r="I18" s="882"/>
      <c r="J18" s="882"/>
      <c r="K18" s="850">
        <f>+'DATOS MAESTROS'!B5</f>
        <v>46151</v>
      </c>
      <c r="L18" s="851"/>
      <c r="M18" s="888"/>
    </row>
    <row r="19" spans="1:13" s="8" customFormat="1" ht="14">
      <c r="A19" s="64"/>
      <c r="B19" s="65"/>
      <c r="C19" s="65"/>
      <c r="D19" s="65"/>
      <c r="E19" s="65"/>
      <c r="F19" s="65"/>
      <c r="G19" s="65"/>
      <c r="H19" s="65"/>
      <c r="I19" s="65"/>
      <c r="J19" s="65"/>
      <c r="K19" s="66"/>
      <c r="L19" s="28"/>
      <c r="M19" s="888"/>
    </row>
    <row r="20" spans="1:13" s="8" customFormat="1" ht="20.149999999999999" customHeight="1">
      <c r="A20" s="570" t="s">
        <v>88</v>
      </c>
      <c r="B20" s="571"/>
      <c r="C20" s="571"/>
      <c r="D20" s="571"/>
      <c r="E20" s="571"/>
      <c r="F20" s="571"/>
      <c r="G20" s="571"/>
      <c r="H20" s="571"/>
      <c r="I20" s="571"/>
      <c r="J20" s="571"/>
      <c r="K20" s="571"/>
      <c r="L20" s="571"/>
      <c r="M20" s="888"/>
    </row>
    <row r="21" spans="1:13" s="8" customFormat="1" ht="12.75" customHeight="1">
      <c r="A21" s="438" t="s">
        <v>23</v>
      </c>
      <c r="B21" s="20" t="s">
        <v>22</v>
      </c>
      <c r="C21" s="20"/>
      <c r="D21" s="20"/>
      <c r="E21" s="20"/>
      <c r="F21" s="53"/>
      <c r="G21" s="30" t="s">
        <v>16</v>
      </c>
      <c r="H21" s="568" t="s">
        <v>49</v>
      </c>
      <c r="I21" s="568"/>
      <c r="J21" s="568"/>
      <c r="K21" s="568"/>
      <c r="L21" s="611"/>
      <c r="M21" s="888"/>
    </row>
    <row r="22" spans="1:13" s="8" customFormat="1" ht="12.5">
      <c r="A22" s="438"/>
      <c r="B22" s="20" t="s">
        <v>21</v>
      </c>
      <c r="C22" s="20"/>
      <c r="D22" s="457">
        <f>+'DATOS MAESTROS'!B7</f>
        <v>1010071155</v>
      </c>
      <c r="E22" s="20"/>
      <c r="F22" s="31"/>
      <c r="G22" s="35" t="s">
        <v>50</v>
      </c>
      <c r="H22" s="20" t="s">
        <v>249</v>
      </c>
      <c r="I22" s="35"/>
      <c r="J22" s="35"/>
      <c r="K22" s="573"/>
      <c r="L22" s="612"/>
      <c r="M22" s="888"/>
    </row>
    <row r="23" spans="1:13" s="8" customFormat="1" ht="12.5">
      <c r="A23" s="438" t="s">
        <v>402</v>
      </c>
      <c r="B23" s="575" t="s">
        <v>19</v>
      </c>
      <c r="C23" s="575"/>
      <c r="D23" s="498"/>
      <c r="E23" s="498"/>
      <c r="F23" s="498"/>
      <c r="G23" s="35" t="s">
        <v>93</v>
      </c>
      <c r="H23" s="20"/>
      <c r="I23" s="20"/>
      <c r="J23" s="890">
        <f>+'DATOS MAESTROS'!B6</f>
        <v>46166</v>
      </c>
      <c r="K23" s="890"/>
      <c r="L23" s="891"/>
      <c r="M23" s="888"/>
    </row>
    <row r="24" spans="1:13" s="8" customFormat="1" ht="12.5">
      <c r="A24" s="29"/>
      <c r="B24" s="34"/>
      <c r="C24" s="34"/>
      <c r="D24" s="30"/>
      <c r="E24" s="30"/>
      <c r="F24" s="30"/>
      <c r="G24" s="20"/>
      <c r="H24" s="20"/>
      <c r="I24" s="20"/>
      <c r="J24" s="36"/>
      <c r="K24" s="36"/>
      <c r="L24" s="20"/>
      <c r="M24" s="888"/>
    </row>
    <row r="25" spans="1:13" s="8" customFormat="1" ht="14">
      <c r="A25" s="570" t="s">
        <v>18</v>
      </c>
      <c r="B25" s="571"/>
      <c r="C25" s="571"/>
      <c r="D25" s="571"/>
      <c r="E25" s="571"/>
      <c r="F25" s="571"/>
      <c r="G25" s="571"/>
      <c r="H25" s="571"/>
      <c r="I25" s="571"/>
      <c r="J25" s="571"/>
      <c r="K25" s="571"/>
      <c r="L25" s="571"/>
      <c r="M25" s="888"/>
    </row>
    <row r="26" spans="1:13" s="8" customFormat="1" ht="12.5">
      <c r="A26" s="848" t="s">
        <v>17</v>
      </c>
      <c r="B26" s="849"/>
      <c r="C26" s="849"/>
      <c r="D26" s="849"/>
      <c r="E26" s="849"/>
      <c r="F26" s="849"/>
      <c r="G26" s="849"/>
      <c r="H26" s="849"/>
      <c r="I26" s="849"/>
      <c r="J26" s="849"/>
      <c r="K26" s="849"/>
      <c r="L26" s="849"/>
      <c r="M26" s="888"/>
    </row>
    <row r="27" spans="1:13" s="8" customFormat="1" ht="13" thickBot="1">
      <c r="A27" s="29" t="s">
        <v>16</v>
      </c>
      <c r="B27" s="20" t="s">
        <v>49</v>
      </c>
      <c r="C27" s="20"/>
      <c r="D27" s="20"/>
      <c r="E27" s="20"/>
      <c r="F27" s="20"/>
      <c r="G27" s="20"/>
      <c r="H27" s="33"/>
      <c r="I27" s="33"/>
      <c r="J27" s="20"/>
      <c r="K27" s="20"/>
      <c r="L27" s="20"/>
      <c r="M27" s="888"/>
    </row>
    <row r="28" spans="1:13" s="8" customFormat="1" ht="12.5">
      <c r="A28" s="37"/>
      <c r="B28" s="38"/>
      <c r="C28" s="38"/>
      <c r="D28" s="39"/>
      <c r="E28" s="39"/>
      <c r="F28" s="22"/>
      <c r="G28" s="558" t="s">
        <v>15</v>
      </c>
      <c r="H28" s="559"/>
      <c r="I28" s="560"/>
      <c r="J28" s="560"/>
      <c r="K28" s="560"/>
      <c r="L28" s="560"/>
      <c r="M28" s="888"/>
    </row>
    <row r="29" spans="1:13" s="8" customFormat="1" ht="13" thickBot="1">
      <c r="A29" s="27"/>
      <c r="B29" s="22"/>
      <c r="C29" s="22"/>
      <c r="D29" s="20"/>
      <c r="E29" s="20"/>
      <c r="F29" s="20"/>
      <c r="G29" s="558"/>
      <c r="H29" s="561"/>
      <c r="I29" s="562"/>
      <c r="J29" s="562"/>
      <c r="K29" s="562"/>
      <c r="L29" s="562"/>
      <c r="M29" s="888"/>
    </row>
    <row r="30" spans="1:13" s="8" customFormat="1" ht="12.75" customHeight="1">
      <c r="A30" s="27"/>
      <c r="B30" s="563" t="s">
        <v>14</v>
      </c>
      <c r="C30" s="563"/>
      <c r="D30" s="20"/>
      <c r="E30" s="20"/>
      <c r="F30" s="20"/>
      <c r="G30" s="20"/>
      <c r="H30" s="564" t="s">
        <v>13</v>
      </c>
      <c r="I30" s="564"/>
      <c r="J30" s="564"/>
      <c r="K30" s="564"/>
      <c r="L30" s="564"/>
      <c r="M30" s="888"/>
    </row>
    <row r="31" spans="1:13" s="8" customFormat="1" ht="12.75" customHeight="1" thickBot="1">
      <c r="A31" s="27"/>
      <c r="B31" s="42" t="s">
        <v>12</v>
      </c>
      <c r="C31" s="43"/>
      <c r="E31" s="44" t="s">
        <v>11</v>
      </c>
      <c r="F31" s="45"/>
      <c r="G31" s="20"/>
      <c r="H31" s="41"/>
      <c r="I31" s="41"/>
      <c r="J31" s="41"/>
      <c r="K31" s="41"/>
      <c r="L31" s="41"/>
      <c r="M31" s="888"/>
    </row>
    <row r="32" spans="1:13" s="8" customFormat="1" ht="12.5">
      <c r="A32" s="46"/>
      <c r="B32" s="44" t="s">
        <v>10</v>
      </c>
      <c r="C32" s="43"/>
      <c r="E32" s="44"/>
      <c r="F32" s="44"/>
      <c r="G32" s="33"/>
      <c r="H32" s="33"/>
      <c r="I32" s="572"/>
      <c r="J32" s="572"/>
      <c r="K32" s="572"/>
      <c r="L32" s="572"/>
      <c r="M32" s="888"/>
    </row>
    <row r="33" spans="1:17" s="8" customFormat="1" ht="13" thickBot="1">
      <c r="A33" s="46"/>
      <c r="B33" s="47" t="s">
        <v>9</v>
      </c>
      <c r="C33" s="43"/>
      <c r="E33" s="44" t="s">
        <v>8</v>
      </c>
      <c r="F33" s="45"/>
      <c r="G33" s="20"/>
      <c r="H33" s="20"/>
      <c r="I33" s="541" t="s">
        <v>7</v>
      </c>
      <c r="J33" s="541"/>
      <c r="K33" s="541"/>
      <c r="L33" s="541"/>
      <c r="M33" s="888"/>
    </row>
    <row r="34" spans="1:17" s="8" customFormat="1" ht="12.5">
      <c r="A34" s="46"/>
      <c r="G34" s="20"/>
      <c r="H34" s="20"/>
      <c r="I34" s="48"/>
      <c r="J34" s="48"/>
      <c r="K34" s="48"/>
      <c r="L34" s="48"/>
      <c r="M34" s="888"/>
    </row>
    <row r="35" spans="1:17" s="8" customFormat="1" ht="12.5">
      <c r="A35" s="46"/>
      <c r="B35" s="44"/>
      <c r="C35" s="22"/>
      <c r="E35" s="44"/>
      <c r="F35" s="44"/>
      <c r="G35" s="20"/>
      <c r="H35" s="20"/>
      <c r="I35" s="48"/>
      <c r="J35" s="48"/>
      <c r="K35" s="48"/>
      <c r="L35" s="48"/>
      <c r="M35" s="888"/>
    </row>
    <row r="36" spans="1:17" s="8" customFormat="1" ht="12.5">
      <c r="A36" s="46"/>
      <c r="C36" s="22"/>
      <c r="G36" s="33"/>
      <c r="H36" s="33"/>
      <c r="I36" s="597"/>
      <c r="J36" s="597"/>
      <c r="K36" s="597"/>
      <c r="L36" s="597"/>
      <c r="M36" s="888"/>
    </row>
    <row r="37" spans="1:17" s="8" customFormat="1" ht="12.5">
      <c r="A37" s="49"/>
      <c r="B37" s="22"/>
      <c r="C37" s="22"/>
      <c r="D37" s="50"/>
      <c r="E37" s="50"/>
      <c r="F37" s="50"/>
      <c r="G37" s="50"/>
      <c r="H37" s="50"/>
      <c r="I37" s="598" t="s">
        <v>6</v>
      </c>
      <c r="J37" s="541"/>
      <c r="K37" s="541"/>
      <c r="L37" s="541"/>
      <c r="M37" s="888"/>
    </row>
    <row r="38" spans="1:17" s="8" customFormat="1" ht="12.5">
      <c r="A38" s="51" t="s">
        <v>5</v>
      </c>
      <c r="B38" s="52"/>
      <c r="C38" s="52"/>
      <c r="D38" s="53"/>
      <c r="E38" s="53"/>
      <c r="F38" s="53"/>
      <c r="G38" s="53"/>
      <c r="H38" s="53"/>
      <c r="I38" s="53"/>
      <c r="J38" s="53"/>
      <c r="K38" s="53"/>
      <c r="L38" s="53"/>
      <c r="M38" s="888"/>
    </row>
    <row r="39" spans="1:17" s="8" customFormat="1" ht="14">
      <c r="A39" s="617" t="s">
        <v>4</v>
      </c>
      <c r="B39" s="619"/>
      <c r="C39" s="619"/>
      <c r="D39" s="619"/>
      <c r="E39" s="619"/>
      <c r="F39" s="619"/>
      <c r="G39" s="619"/>
      <c r="H39" s="619"/>
      <c r="I39" s="619"/>
      <c r="J39" s="619"/>
      <c r="K39" s="619"/>
      <c r="L39" s="620"/>
      <c r="M39" s="888"/>
    </row>
    <row r="40" spans="1:17" s="8" customFormat="1" ht="24" customHeight="1">
      <c r="A40" s="613" t="s">
        <v>468</v>
      </c>
      <c r="B40" s="614"/>
      <c r="C40" s="614"/>
      <c r="D40" s="614"/>
      <c r="E40" s="614"/>
      <c r="F40" s="614"/>
      <c r="G40" s="614"/>
      <c r="H40" s="614"/>
      <c r="I40" s="614"/>
      <c r="J40" s="614"/>
      <c r="K40" s="614"/>
      <c r="L40" s="614"/>
      <c r="M40" s="888"/>
    </row>
    <row r="41" spans="1:17" s="8" customFormat="1" ht="19.5" customHeight="1">
      <c r="A41" s="578"/>
      <c r="B41" s="579"/>
      <c r="C41" s="579"/>
      <c r="D41" s="579"/>
      <c r="E41" s="579"/>
      <c r="F41" s="579"/>
      <c r="G41" s="579"/>
      <c r="H41" s="579"/>
      <c r="I41" s="579"/>
      <c r="J41" s="579"/>
      <c r="K41" s="579"/>
      <c r="L41" s="579"/>
      <c r="M41" s="888"/>
    </row>
    <row r="42" spans="1:17" s="8" customFormat="1" ht="18.75" customHeight="1">
      <c r="A42" s="615"/>
      <c r="B42" s="616"/>
      <c r="C42" s="616"/>
      <c r="D42" s="616"/>
      <c r="E42" s="616"/>
      <c r="F42" s="616"/>
      <c r="G42" s="616"/>
      <c r="H42" s="616"/>
      <c r="I42" s="616"/>
      <c r="J42" s="616"/>
      <c r="K42" s="616"/>
      <c r="L42" s="616"/>
      <c r="M42" s="888"/>
    </row>
    <row r="43" spans="1:17" s="8" customFormat="1" ht="11.25" customHeight="1">
      <c r="A43" s="54"/>
      <c r="B43" s="55"/>
      <c r="C43" s="55"/>
      <c r="D43" s="55"/>
      <c r="E43" s="55"/>
      <c r="F43" s="55"/>
      <c r="G43" s="55"/>
      <c r="H43" s="55"/>
      <c r="I43" s="55"/>
      <c r="J43" s="55"/>
      <c r="K43" s="55"/>
      <c r="L43" s="55"/>
      <c r="M43" s="888"/>
    </row>
    <row r="44" spans="1:17" ht="20.25" customHeight="1">
      <c r="A44" s="207"/>
      <c r="B44" s="208"/>
      <c r="C44" s="208"/>
      <c r="D44" s="208"/>
      <c r="E44" s="892" t="s">
        <v>253</v>
      </c>
      <c r="F44" s="892"/>
      <c r="G44" s="892"/>
      <c r="H44" s="892"/>
      <c r="I44" s="892"/>
      <c r="J44" s="208"/>
      <c r="K44" s="208"/>
      <c r="L44" s="208"/>
      <c r="M44" s="888"/>
    </row>
    <row r="45" spans="1:17" ht="36.75" customHeight="1">
      <c r="A45" s="893" t="s">
        <v>498</v>
      </c>
      <c r="B45" s="894"/>
      <c r="C45" s="894"/>
      <c r="D45" s="894"/>
      <c r="E45" s="894"/>
      <c r="F45" s="894"/>
      <c r="G45" s="894"/>
      <c r="H45" s="894"/>
      <c r="I45" s="894"/>
      <c r="J45" s="894"/>
      <c r="K45" s="894"/>
      <c r="L45" s="894"/>
      <c r="M45" s="888"/>
      <c r="O45" s="40"/>
      <c r="P45" s="40"/>
      <c r="Q45" s="40"/>
    </row>
    <row r="46" spans="1:17" ht="9.75" customHeight="1">
      <c r="A46" s="209"/>
      <c r="B46" s="210"/>
      <c r="C46" s="210"/>
      <c r="D46" s="210"/>
      <c r="E46" s="210"/>
      <c r="F46" s="210"/>
      <c r="G46" s="210"/>
      <c r="H46" s="210"/>
      <c r="I46" s="210"/>
      <c r="J46" s="210"/>
      <c r="K46" s="210"/>
      <c r="L46" s="210"/>
      <c r="M46" s="888"/>
      <c r="O46" s="40"/>
      <c r="P46" s="40"/>
      <c r="Q46" s="40"/>
    </row>
    <row r="47" spans="1:17" ht="14">
      <c r="A47" s="211"/>
      <c r="B47" s="557" t="s">
        <v>254</v>
      </c>
      <c r="C47" s="557"/>
      <c r="D47" s="557"/>
      <c r="E47" s="557"/>
      <c r="F47" s="557"/>
      <c r="G47" s="557"/>
      <c r="H47" s="557"/>
      <c r="I47" s="557"/>
      <c r="J47" s="557"/>
      <c r="K47" s="557"/>
      <c r="L47" s="111"/>
      <c r="M47" s="888"/>
    </row>
    <row r="48" spans="1:17" ht="23">
      <c r="A48" s="377" t="s">
        <v>53</v>
      </c>
      <c r="B48" s="895" t="s">
        <v>54</v>
      </c>
      <c r="C48" s="895"/>
      <c r="D48" s="895"/>
      <c r="E48" s="895"/>
      <c r="F48" s="895"/>
      <c r="G48" s="895"/>
      <c r="H48" s="895"/>
      <c r="I48" s="895"/>
      <c r="J48" s="56" t="s">
        <v>3</v>
      </c>
      <c r="K48" s="56" t="s">
        <v>2</v>
      </c>
      <c r="L48" s="212" t="s">
        <v>55</v>
      </c>
      <c r="M48" s="888"/>
    </row>
    <row r="49" spans="1:18" ht="12.5">
      <c r="A49" s="213"/>
      <c r="B49" s="896" t="s">
        <v>255</v>
      </c>
      <c r="C49" s="896"/>
      <c r="D49" s="896"/>
      <c r="E49" s="896"/>
      <c r="F49" s="896"/>
      <c r="G49" s="896"/>
      <c r="H49" s="896"/>
      <c r="I49" s="896"/>
      <c r="J49" s="214">
        <v>1381</v>
      </c>
      <c r="K49" s="215">
        <v>1659</v>
      </c>
      <c r="L49" s="216">
        <f ca="1">IF(TODAY()&lt;=$K$18,J49*A49,K49*A49)</f>
        <v>0</v>
      </c>
      <c r="M49" s="888"/>
    </row>
    <row r="50" spans="1:18" ht="12.5">
      <c r="A50" s="217"/>
      <c r="B50" s="897" t="s">
        <v>256</v>
      </c>
      <c r="C50" s="897"/>
      <c r="D50" s="897"/>
      <c r="E50" s="897"/>
      <c r="F50" s="897"/>
      <c r="G50" s="897"/>
      <c r="H50" s="897"/>
      <c r="I50" s="897"/>
      <c r="J50" s="218">
        <v>171</v>
      </c>
      <c r="K50" s="219">
        <v>205</v>
      </c>
      <c r="L50" s="216">
        <f ca="1">IF(TODAY()&lt;=$K$18,J50*A50,K50*A50)</f>
        <v>0</v>
      </c>
      <c r="M50" s="888"/>
      <c r="N50" s="220"/>
    </row>
    <row r="51" spans="1:18" ht="14">
      <c r="A51" s="221"/>
      <c r="B51" s="557" t="s">
        <v>257</v>
      </c>
      <c r="C51" s="557"/>
      <c r="D51" s="557"/>
      <c r="E51" s="557"/>
      <c r="F51" s="557"/>
      <c r="G51" s="557"/>
      <c r="H51" s="557"/>
      <c r="I51" s="557"/>
      <c r="J51" s="557"/>
      <c r="K51" s="557"/>
      <c r="L51" s="222"/>
      <c r="M51" s="888"/>
      <c r="N51" s="220"/>
    </row>
    <row r="52" spans="1:18" ht="23">
      <c r="A52" s="377" t="s">
        <v>53</v>
      </c>
      <c r="B52" s="895" t="s">
        <v>54</v>
      </c>
      <c r="C52" s="895"/>
      <c r="D52" s="895"/>
      <c r="E52" s="895"/>
      <c r="F52" s="895"/>
      <c r="G52" s="895"/>
      <c r="H52" s="895"/>
      <c r="I52" s="895"/>
      <c r="J52" s="56" t="s">
        <v>3</v>
      </c>
      <c r="K52" s="56" t="s">
        <v>2</v>
      </c>
      <c r="L52" s="212" t="s">
        <v>55</v>
      </c>
      <c r="M52" s="888"/>
    </row>
    <row r="53" spans="1:18" ht="15" customHeight="1">
      <c r="A53" s="213"/>
      <c r="B53" s="901" t="s">
        <v>458</v>
      </c>
      <c r="C53" s="901"/>
      <c r="D53" s="901"/>
      <c r="E53" s="901"/>
      <c r="F53" s="901"/>
      <c r="G53" s="901"/>
      <c r="H53" s="901"/>
      <c r="I53" s="901"/>
      <c r="J53" s="223">
        <v>1381</v>
      </c>
      <c r="K53" s="224">
        <v>1659</v>
      </c>
      <c r="L53" s="216">
        <f t="shared" ref="L53:L62" ca="1" si="0">IF(TODAY()&lt;=$K$18,J53*A53,K53*A53)</f>
        <v>0</v>
      </c>
      <c r="M53" s="888"/>
      <c r="N53" s="220"/>
      <c r="O53" s="225"/>
    </row>
    <row r="54" spans="1:18" ht="15" customHeight="1">
      <c r="A54" s="213"/>
      <c r="B54" s="902" t="s">
        <v>459</v>
      </c>
      <c r="C54" s="902"/>
      <c r="D54" s="902"/>
      <c r="E54" s="902"/>
      <c r="F54" s="902"/>
      <c r="G54" s="902"/>
      <c r="H54" s="902"/>
      <c r="I54" s="902"/>
      <c r="J54" s="214">
        <v>2093</v>
      </c>
      <c r="K54" s="215">
        <v>2513</v>
      </c>
      <c r="L54" s="216">
        <f t="shared" ca="1" si="0"/>
        <v>0</v>
      </c>
      <c r="M54" s="888"/>
      <c r="N54" s="220"/>
    </row>
    <row r="55" spans="1:18" ht="15" customHeight="1">
      <c r="A55" s="213"/>
      <c r="B55" s="902" t="s">
        <v>460</v>
      </c>
      <c r="C55" s="902"/>
      <c r="D55" s="902"/>
      <c r="E55" s="902"/>
      <c r="F55" s="902"/>
      <c r="G55" s="902"/>
      <c r="H55" s="902"/>
      <c r="I55" s="902"/>
      <c r="J55" s="214">
        <v>2805</v>
      </c>
      <c r="K55" s="215">
        <v>3367</v>
      </c>
      <c r="L55" s="216">
        <f t="shared" ca="1" si="0"/>
        <v>0</v>
      </c>
      <c r="M55" s="888"/>
      <c r="N55" s="220"/>
      <c r="R55" s="9">
        <f t="shared" ref="R55:R62" si="1">Q55*1.2</f>
        <v>0</v>
      </c>
    </row>
    <row r="56" spans="1:18" ht="15" customHeight="1">
      <c r="A56" s="213"/>
      <c r="B56" s="902" t="s">
        <v>461</v>
      </c>
      <c r="C56" s="902"/>
      <c r="D56" s="902"/>
      <c r="E56" s="902"/>
      <c r="F56" s="902"/>
      <c r="G56" s="902"/>
      <c r="H56" s="902"/>
      <c r="I56" s="902"/>
      <c r="J56" s="214">
        <v>3517</v>
      </c>
      <c r="K56" s="215">
        <v>4220</v>
      </c>
      <c r="L56" s="216">
        <f t="shared" ca="1" si="0"/>
        <v>0</v>
      </c>
      <c r="M56" s="888"/>
      <c r="N56" s="220"/>
      <c r="R56" s="9">
        <f t="shared" si="1"/>
        <v>0</v>
      </c>
    </row>
    <row r="57" spans="1:18" ht="15" customHeight="1">
      <c r="A57" s="213"/>
      <c r="B57" s="902" t="s">
        <v>462</v>
      </c>
      <c r="C57" s="902"/>
      <c r="D57" s="902"/>
      <c r="E57" s="902"/>
      <c r="F57" s="902"/>
      <c r="G57" s="902"/>
      <c r="H57" s="902"/>
      <c r="I57" s="902"/>
      <c r="J57" s="214">
        <v>4229</v>
      </c>
      <c r="K57" s="215">
        <v>5074</v>
      </c>
      <c r="L57" s="216">
        <f t="shared" ca="1" si="0"/>
        <v>0</v>
      </c>
      <c r="M57" s="888"/>
      <c r="N57" s="220"/>
      <c r="R57" s="9">
        <f t="shared" si="1"/>
        <v>0</v>
      </c>
    </row>
    <row r="58" spans="1:18" ht="15" customHeight="1">
      <c r="A58" s="213"/>
      <c r="B58" s="902" t="s">
        <v>463</v>
      </c>
      <c r="C58" s="902"/>
      <c r="D58" s="902"/>
      <c r="E58" s="902"/>
      <c r="F58" s="902"/>
      <c r="G58" s="902"/>
      <c r="H58" s="902"/>
      <c r="I58" s="902"/>
      <c r="J58" s="214">
        <v>4941</v>
      </c>
      <c r="K58" s="215">
        <v>5928</v>
      </c>
      <c r="L58" s="216">
        <f t="shared" ca="1" si="0"/>
        <v>0</v>
      </c>
      <c r="M58" s="888"/>
      <c r="N58" s="220"/>
      <c r="R58" s="9">
        <f t="shared" si="1"/>
        <v>0</v>
      </c>
    </row>
    <row r="59" spans="1:18" ht="15" customHeight="1">
      <c r="A59" s="213"/>
      <c r="B59" s="902" t="s">
        <v>464</v>
      </c>
      <c r="C59" s="902"/>
      <c r="D59" s="902"/>
      <c r="E59" s="902"/>
      <c r="F59" s="902"/>
      <c r="G59" s="902"/>
      <c r="H59" s="902"/>
      <c r="I59" s="902"/>
      <c r="J59" s="214">
        <v>5653</v>
      </c>
      <c r="K59" s="215">
        <v>6781</v>
      </c>
      <c r="L59" s="216">
        <f t="shared" ca="1" si="0"/>
        <v>0</v>
      </c>
      <c r="M59" s="888"/>
      <c r="N59" s="220"/>
      <c r="R59" s="9">
        <f t="shared" si="1"/>
        <v>0</v>
      </c>
    </row>
    <row r="60" spans="1:18" ht="15" customHeight="1">
      <c r="A60" s="213"/>
      <c r="B60" s="902" t="s">
        <v>465</v>
      </c>
      <c r="C60" s="902"/>
      <c r="D60" s="902"/>
      <c r="E60" s="902"/>
      <c r="F60" s="902"/>
      <c r="G60" s="902"/>
      <c r="H60" s="902"/>
      <c r="I60" s="902"/>
      <c r="J60" s="214">
        <v>6365</v>
      </c>
      <c r="K60" s="215">
        <v>7635</v>
      </c>
      <c r="L60" s="216">
        <f t="shared" ca="1" si="0"/>
        <v>0</v>
      </c>
      <c r="M60" s="888"/>
      <c r="N60" s="220"/>
      <c r="R60" s="9">
        <f t="shared" si="1"/>
        <v>0</v>
      </c>
    </row>
    <row r="61" spans="1:18" ht="15" hidden="1" customHeight="1">
      <c r="A61" s="213"/>
      <c r="B61" s="902" t="s">
        <v>266</v>
      </c>
      <c r="C61" s="902"/>
      <c r="D61" s="902"/>
      <c r="E61" s="902"/>
      <c r="F61" s="902"/>
      <c r="G61" s="902"/>
      <c r="H61" s="902"/>
      <c r="I61" s="902"/>
      <c r="J61" s="214">
        <v>6739</v>
      </c>
      <c r="K61" s="215">
        <v>8084</v>
      </c>
      <c r="L61" s="216">
        <f t="shared" ca="1" si="0"/>
        <v>0</v>
      </c>
      <c r="M61" s="888"/>
      <c r="N61" s="220"/>
      <c r="R61" s="9">
        <f t="shared" si="1"/>
        <v>0</v>
      </c>
    </row>
    <row r="62" spans="1:18" ht="15" hidden="1" customHeight="1">
      <c r="A62" s="213"/>
      <c r="B62" s="902" t="s">
        <v>267</v>
      </c>
      <c r="C62" s="902"/>
      <c r="D62" s="902"/>
      <c r="E62" s="902"/>
      <c r="F62" s="902"/>
      <c r="G62" s="902"/>
      <c r="H62" s="902"/>
      <c r="I62" s="902"/>
      <c r="J62" s="214">
        <v>7417</v>
      </c>
      <c r="K62" s="215">
        <v>8897</v>
      </c>
      <c r="L62" s="216">
        <f t="shared" ca="1" si="0"/>
        <v>0</v>
      </c>
      <c r="M62" s="888"/>
      <c r="N62" s="220"/>
      <c r="R62" s="9">
        <f t="shared" si="1"/>
        <v>0</v>
      </c>
    </row>
    <row r="63" spans="1:18" ht="15" customHeight="1">
      <c r="A63" s="898" t="s">
        <v>268</v>
      </c>
      <c r="B63" s="899"/>
      <c r="C63" s="899"/>
      <c r="D63" s="899"/>
      <c r="E63" s="899"/>
      <c r="F63" s="899"/>
      <c r="G63" s="899"/>
      <c r="H63" s="899"/>
      <c r="I63" s="899"/>
      <c r="J63" s="899"/>
      <c r="K63" s="899"/>
      <c r="L63" s="900"/>
      <c r="M63" s="888"/>
      <c r="N63" s="220"/>
    </row>
    <row r="64" spans="1:18" ht="15" customHeight="1">
      <c r="A64" s="903" t="s">
        <v>269</v>
      </c>
      <c r="B64" s="904"/>
      <c r="C64" s="904"/>
      <c r="D64" s="904"/>
      <c r="E64" s="904"/>
      <c r="F64" s="904"/>
      <c r="G64" s="904"/>
      <c r="H64" s="904"/>
      <c r="I64" s="904"/>
      <c r="J64" s="904"/>
      <c r="K64" s="904"/>
      <c r="L64" s="905"/>
      <c r="M64" s="888"/>
      <c r="N64" s="220"/>
    </row>
    <row r="65" spans="1:14" ht="23">
      <c r="A65" s="377" t="s">
        <v>53</v>
      </c>
      <c r="B65" s="853" t="s">
        <v>54</v>
      </c>
      <c r="C65" s="853"/>
      <c r="D65" s="853"/>
      <c r="E65" s="853"/>
      <c r="F65" s="853"/>
      <c r="G65" s="853"/>
      <c r="H65" s="853"/>
      <c r="I65" s="853"/>
      <c r="J65" s="56" t="s">
        <v>3</v>
      </c>
      <c r="K65" s="56" t="s">
        <v>2</v>
      </c>
      <c r="L65" s="212" t="s">
        <v>55</v>
      </c>
      <c r="M65" s="888"/>
    </row>
    <row r="66" spans="1:14" ht="12.75" customHeight="1" thickBot="1">
      <c r="A66" s="213"/>
      <c r="B66" s="896" t="s">
        <v>270</v>
      </c>
      <c r="C66" s="896"/>
      <c r="D66" s="896"/>
      <c r="E66" s="896"/>
      <c r="F66" s="896"/>
      <c r="G66" s="896"/>
      <c r="H66" s="896"/>
      <c r="I66" s="896"/>
      <c r="J66" s="218"/>
      <c r="K66" s="219"/>
      <c r="L66" s="216">
        <f ca="1">IF(TODAY()&lt;=$K$18,J66*A66,K66*A66)</f>
        <v>0</v>
      </c>
      <c r="M66" s="888"/>
      <c r="N66" s="220"/>
    </row>
    <row r="67" spans="1:14" ht="13">
      <c r="A67" s="906"/>
      <c r="B67" s="907"/>
      <c r="C67" s="907"/>
      <c r="D67" s="907"/>
      <c r="E67" s="907"/>
      <c r="F67" s="907"/>
      <c r="G67" s="907"/>
      <c r="H67" s="907"/>
      <c r="I67" s="226"/>
      <c r="J67" s="859" t="s">
        <v>271</v>
      </c>
      <c r="K67" s="860"/>
      <c r="L67" s="58">
        <f ca="1">SUM(L49:L66)</f>
        <v>0</v>
      </c>
      <c r="M67" s="888"/>
    </row>
    <row r="68" spans="1:14" ht="12.75" customHeight="1">
      <c r="A68" s="908" t="s">
        <v>272</v>
      </c>
      <c r="B68" s="909"/>
      <c r="C68" s="909"/>
      <c r="D68" s="909"/>
      <c r="E68" s="909"/>
      <c r="F68" s="909"/>
      <c r="G68" s="909"/>
      <c r="H68" s="909"/>
      <c r="I68" s="227"/>
      <c r="J68" s="861" t="s">
        <v>51</v>
      </c>
      <c r="K68" s="862"/>
      <c r="L68" s="59">
        <f ca="1">+L67*16%</f>
        <v>0</v>
      </c>
      <c r="M68" s="888"/>
    </row>
    <row r="69" spans="1:14" ht="13.5" customHeight="1" thickBot="1">
      <c r="A69" s="908"/>
      <c r="B69" s="909"/>
      <c r="C69" s="909"/>
      <c r="D69" s="909"/>
      <c r="E69" s="909"/>
      <c r="F69" s="909"/>
      <c r="G69" s="909"/>
      <c r="H69" s="909"/>
      <c r="I69" s="227"/>
      <c r="J69" s="863" t="s">
        <v>56</v>
      </c>
      <c r="K69" s="864"/>
      <c r="L69" s="60">
        <f ca="1">+L67+L68</f>
        <v>0</v>
      </c>
      <c r="M69" s="888"/>
    </row>
    <row r="70" spans="1:14" ht="5.25" customHeight="1">
      <c r="A70" s="228"/>
      <c r="G70" s="229"/>
      <c r="H70" s="229"/>
      <c r="I70" s="230"/>
      <c r="J70" s="231"/>
      <c r="K70" s="231"/>
      <c r="L70" s="10"/>
      <c r="M70" s="888"/>
    </row>
    <row r="71" spans="1:14" ht="3.75" customHeight="1">
      <c r="A71" s="228"/>
      <c r="G71" s="229"/>
      <c r="H71" s="229"/>
      <c r="I71" s="230"/>
      <c r="J71" s="231"/>
      <c r="K71" s="231"/>
      <c r="L71" s="10"/>
      <c r="M71" s="888"/>
    </row>
    <row r="72" spans="1:14" s="61" customFormat="1" ht="13">
      <c r="A72" s="556" t="s">
        <v>1</v>
      </c>
      <c r="B72" s="557"/>
      <c r="C72" s="557"/>
      <c r="D72" s="557"/>
      <c r="E72" s="557"/>
      <c r="F72" s="557"/>
      <c r="G72" s="557"/>
      <c r="H72" s="557"/>
      <c r="I72" s="557"/>
      <c r="J72" s="557"/>
      <c r="K72" s="557"/>
      <c r="L72" s="79"/>
      <c r="M72" s="888"/>
    </row>
    <row r="73" spans="1:14" s="50" customFormat="1" ht="30" customHeight="1">
      <c r="A73" s="910" t="s">
        <v>412</v>
      </c>
      <c r="B73" s="911"/>
      <c r="C73" s="911"/>
      <c r="D73" s="911"/>
      <c r="E73" s="911"/>
      <c r="F73" s="911"/>
      <c r="G73" s="911"/>
      <c r="H73" s="911"/>
      <c r="I73" s="911"/>
      <c r="J73" s="911"/>
      <c r="K73" s="911"/>
      <c r="L73" s="912"/>
      <c r="M73" s="888"/>
    </row>
    <row r="74" spans="1:14" s="50" customFormat="1" ht="30" customHeight="1">
      <c r="A74" s="910" t="s">
        <v>413</v>
      </c>
      <c r="B74" s="911"/>
      <c r="C74" s="911"/>
      <c r="D74" s="911"/>
      <c r="E74" s="911"/>
      <c r="F74" s="911"/>
      <c r="G74" s="911"/>
      <c r="H74" s="911"/>
      <c r="I74" s="911"/>
      <c r="J74" s="911"/>
      <c r="K74" s="911"/>
      <c r="L74" s="912"/>
      <c r="M74" s="888"/>
    </row>
    <row r="75" spans="1:14" s="50" customFormat="1" ht="30" customHeight="1">
      <c r="A75" s="913" t="s">
        <v>442</v>
      </c>
      <c r="B75" s="914"/>
      <c r="C75" s="914"/>
      <c r="D75" s="914"/>
      <c r="E75" s="914"/>
      <c r="F75" s="914"/>
      <c r="G75" s="914"/>
      <c r="H75" s="914"/>
      <c r="I75" s="914"/>
      <c r="J75" s="914"/>
      <c r="K75" s="914"/>
      <c r="L75" s="915"/>
      <c r="M75" s="888"/>
    </row>
    <row r="76" spans="1:14" s="50" customFormat="1" ht="15" customHeight="1">
      <c r="A76" s="910" t="s">
        <v>443</v>
      </c>
      <c r="B76" s="911"/>
      <c r="C76" s="911"/>
      <c r="D76" s="911"/>
      <c r="E76" s="911"/>
      <c r="F76" s="911"/>
      <c r="G76" s="911"/>
      <c r="H76" s="911"/>
      <c r="I76" s="911"/>
      <c r="J76" s="911"/>
      <c r="K76" s="911"/>
      <c r="L76" s="912"/>
      <c r="M76" s="888"/>
    </row>
    <row r="77" spans="1:14" s="50" customFormat="1" ht="15" customHeight="1">
      <c r="A77" s="910" t="s">
        <v>444</v>
      </c>
      <c r="B77" s="911"/>
      <c r="C77" s="911"/>
      <c r="D77" s="911"/>
      <c r="E77" s="911"/>
      <c r="F77" s="911"/>
      <c r="G77" s="911"/>
      <c r="H77" s="911"/>
      <c r="I77" s="911"/>
      <c r="J77" s="911"/>
      <c r="K77" s="911"/>
      <c r="L77" s="912"/>
      <c r="M77" s="888"/>
    </row>
    <row r="78" spans="1:14" s="50" customFormat="1" ht="15" customHeight="1">
      <c r="A78" s="910" t="s">
        <v>414</v>
      </c>
      <c r="B78" s="911"/>
      <c r="C78" s="911"/>
      <c r="D78" s="911"/>
      <c r="E78" s="911"/>
      <c r="F78" s="911"/>
      <c r="G78" s="911"/>
      <c r="H78" s="911"/>
      <c r="I78" s="911"/>
      <c r="J78" s="911"/>
      <c r="K78" s="911"/>
      <c r="L78" s="912"/>
      <c r="M78" s="888"/>
    </row>
    <row r="79" spans="1:14" s="50" customFormat="1" ht="30" customHeight="1">
      <c r="A79" s="910" t="s">
        <v>273</v>
      </c>
      <c r="B79" s="911"/>
      <c r="C79" s="911"/>
      <c r="D79" s="911"/>
      <c r="E79" s="911"/>
      <c r="F79" s="911"/>
      <c r="G79" s="911"/>
      <c r="H79" s="911"/>
      <c r="I79" s="911"/>
      <c r="J79" s="911"/>
      <c r="K79" s="911"/>
      <c r="L79" s="912"/>
      <c r="M79" s="888"/>
    </row>
    <row r="80" spans="1:14" s="50" customFormat="1" ht="15" customHeight="1">
      <c r="A80" s="910" t="s">
        <v>274</v>
      </c>
      <c r="B80" s="911"/>
      <c r="C80" s="911"/>
      <c r="D80" s="911"/>
      <c r="E80" s="911"/>
      <c r="F80" s="911"/>
      <c r="G80" s="911"/>
      <c r="H80" s="911"/>
      <c r="I80" s="911"/>
      <c r="J80" s="911"/>
      <c r="K80" s="911"/>
      <c r="L80" s="912"/>
      <c r="M80" s="888"/>
    </row>
    <row r="81" spans="1:13" s="50" customFormat="1" ht="30" customHeight="1">
      <c r="A81" s="910" t="s">
        <v>415</v>
      </c>
      <c r="B81" s="911"/>
      <c r="C81" s="911"/>
      <c r="D81" s="911"/>
      <c r="E81" s="911"/>
      <c r="F81" s="911"/>
      <c r="G81" s="911"/>
      <c r="H81" s="911"/>
      <c r="I81" s="911"/>
      <c r="J81" s="911"/>
      <c r="K81" s="911"/>
      <c r="L81" s="912"/>
      <c r="M81" s="888"/>
    </row>
    <row r="82" spans="1:13" s="50" customFormat="1" ht="30" customHeight="1">
      <c r="A82" s="913" t="s">
        <v>416</v>
      </c>
      <c r="B82" s="914"/>
      <c r="C82" s="914"/>
      <c r="D82" s="914"/>
      <c r="E82" s="914"/>
      <c r="F82" s="914"/>
      <c r="G82" s="914"/>
      <c r="H82" s="914"/>
      <c r="I82" s="914"/>
      <c r="J82" s="914"/>
      <c r="K82" s="914"/>
      <c r="L82" s="915"/>
      <c r="M82" s="888"/>
    </row>
    <row r="83" spans="1:13" s="50" customFormat="1" ht="15" customHeight="1">
      <c r="A83" s="913" t="s">
        <v>275</v>
      </c>
      <c r="B83" s="914"/>
      <c r="C83" s="914"/>
      <c r="D83" s="914"/>
      <c r="E83" s="914"/>
      <c r="F83" s="914"/>
      <c r="G83" s="914"/>
      <c r="H83" s="914"/>
      <c r="I83" s="914"/>
      <c r="J83" s="914"/>
      <c r="K83" s="914"/>
      <c r="L83" s="915"/>
      <c r="M83" s="888"/>
    </row>
    <row r="84" spans="1:13" s="50" customFormat="1" ht="15" customHeight="1">
      <c r="A84" s="913" t="s">
        <v>417</v>
      </c>
      <c r="B84" s="914"/>
      <c r="C84" s="914"/>
      <c r="D84" s="914"/>
      <c r="E84" s="914"/>
      <c r="F84" s="914"/>
      <c r="G84" s="914"/>
      <c r="H84" s="914"/>
      <c r="I84" s="914"/>
      <c r="J84" s="914"/>
      <c r="K84" s="914"/>
      <c r="L84" s="915"/>
      <c r="M84" s="888"/>
    </row>
    <row r="85" spans="1:13" s="50" customFormat="1" ht="15" customHeight="1">
      <c r="A85" s="913" t="s">
        <v>418</v>
      </c>
      <c r="B85" s="914"/>
      <c r="C85" s="914"/>
      <c r="D85" s="914"/>
      <c r="E85" s="914"/>
      <c r="F85" s="914"/>
      <c r="G85" s="914"/>
      <c r="H85" s="914"/>
      <c r="I85" s="914"/>
      <c r="J85" s="914"/>
      <c r="K85" s="914"/>
      <c r="L85" s="915"/>
      <c r="M85" s="888"/>
    </row>
    <row r="86" spans="1:13" s="50" customFormat="1" ht="15" customHeight="1">
      <c r="A86" s="913" t="s">
        <v>446</v>
      </c>
      <c r="B86" s="914"/>
      <c r="C86" s="914"/>
      <c r="D86" s="914"/>
      <c r="E86" s="914"/>
      <c r="F86" s="914"/>
      <c r="G86" s="914"/>
      <c r="H86" s="914"/>
      <c r="I86" s="914"/>
      <c r="J86" s="914"/>
      <c r="K86" s="914"/>
      <c r="L86" s="915"/>
      <c r="M86" s="888"/>
    </row>
    <row r="87" spans="1:13" s="50" customFormat="1" ht="15" customHeight="1">
      <c r="A87" s="913" t="s">
        <v>419</v>
      </c>
      <c r="B87" s="914"/>
      <c r="C87" s="914"/>
      <c r="D87" s="914"/>
      <c r="E87" s="914"/>
      <c r="F87" s="914"/>
      <c r="G87" s="914"/>
      <c r="H87" s="914"/>
      <c r="I87" s="914"/>
      <c r="J87" s="914"/>
      <c r="K87" s="914"/>
      <c r="L87" s="915"/>
      <c r="M87" s="888"/>
    </row>
    <row r="88" spans="1:13" s="50" customFormat="1" ht="15" customHeight="1">
      <c r="A88" s="913" t="s">
        <v>445</v>
      </c>
      <c r="B88" s="914"/>
      <c r="C88" s="914"/>
      <c r="D88" s="914"/>
      <c r="E88" s="914"/>
      <c r="F88" s="914"/>
      <c r="G88" s="914"/>
      <c r="H88" s="914"/>
      <c r="I88" s="914"/>
      <c r="J88" s="914"/>
      <c r="K88" s="914"/>
      <c r="L88" s="915"/>
      <c r="M88" s="888"/>
    </row>
    <row r="89" spans="1:13" s="50" customFormat="1" ht="30" customHeight="1">
      <c r="A89" s="913" t="s">
        <v>420</v>
      </c>
      <c r="B89" s="914"/>
      <c r="C89" s="914"/>
      <c r="D89" s="914"/>
      <c r="E89" s="914"/>
      <c r="F89" s="914"/>
      <c r="G89" s="914"/>
      <c r="H89" s="914"/>
      <c r="I89" s="914"/>
      <c r="J89" s="914"/>
      <c r="K89" s="914"/>
      <c r="L89" s="915"/>
      <c r="M89" s="888"/>
    </row>
    <row r="90" spans="1:13" ht="15.5">
      <c r="A90" s="662" t="s">
        <v>89</v>
      </c>
      <c r="B90" s="663"/>
      <c r="C90" s="663"/>
      <c r="D90" s="663"/>
      <c r="E90" s="663"/>
      <c r="F90" s="663"/>
      <c r="G90" s="663"/>
      <c r="H90" s="663"/>
      <c r="I90" s="663"/>
      <c r="J90" s="663"/>
      <c r="K90" s="663"/>
      <c r="L90" s="664"/>
      <c r="M90" s="888"/>
    </row>
    <row r="91" spans="1:13" ht="15" customHeight="1">
      <c r="A91" s="495"/>
      <c r="B91" s="496"/>
      <c r="C91" s="496"/>
      <c r="D91" s="496"/>
      <c r="E91" s="496"/>
      <c r="F91" s="496"/>
      <c r="G91" s="496"/>
      <c r="H91" s="496"/>
      <c r="I91" s="496"/>
      <c r="J91" s="496"/>
      <c r="K91" s="496"/>
      <c r="L91" s="665"/>
      <c r="M91" s="888"/>
    </row>
    <row r="92" spans="1:13" ht="15" customHeight="1" thickBot="1">
      <c r="A92" s="62"/>
      <c r="B92" s="63"/>
      <c r="C92" s="63"/>
      <c r="D92" s="63"/>
      <c r="E92" s="63"/>
      <c r="F92" s="63"/>
      <c r="G92" s="63"/>
      <c r="H92" s="63"/>
      <c r="I92" s="63"/>
      <c r="J92" s="63"/>
      <c r="K92" s="63"/>
      <c r="L92" s="63"/>
      <c r="M92" s="888"/>
    </row>
    <row r="93" spans="1:13" ht="35.25" customHeight="1">
      <c r="A93" s="666" t="s">
        <v>57</v>
      </c>
      <c r="B93" s="667"/>
      <c r="C93" s="667"/>
      <c r="D93" s="667"/>
      <c r="E93" s="667"/>
      <c r="F93" s="667"/>
      <c r="G93" s="667"/>
      <c r="H93" s="667"/>
      <c r="I93" s="667"/>
      <c r="J93" s="667"/>
      <c r="K93" s="667"/>
      <c r="L93" s="667"/>
      <c r="M93" s="888"/>
    </row>
    <row r="94" spans="1:13" ht="21.75" customHeight="1">
      <c r="A94" s="668" t="s">
        <v>0</v>
      </c>
      <c r="B94" s="668"/>
      <c r="C94" s="668"/>
      <c r="D94" s="668"/>
      <c r="E94" s="668"/>
      <c r="F94" s="668"/>
      <c r="G94" s="668"/>
      <c r="H94" s="668"/>
      <c r="I94" s="668"/>
      <c r="J94" s="668"/>
      <c r="K94" s="668"/>
      <c r="L94" s="668"/>
      <c r="M94" s="888"/>
    </row>
    <row r="95" spans="1:13" ht="16" thickBot="1">
      <c r="A95" s="653" t="s">
        <v>90</v>
      </c>
      <c r="B95" s="654"/>
      <c r="C95" s="654"/>
      <c r="D95" s="654"/>
      <c r="E95" s="654"/>
      <c r="F95" s="654"/>
      <c r="G95" s="654"/>
      <c r="H95" s="654"/>
      <c r="I95" s="654"/>
      <c r="J95" s="654"/>
      <c r="K95" s="654"/>
      <c r="L95" s="654"/>
      <c r="M95" s="889"/>
    </row>
  </sheetData>
  <sheetProtection algorithmName="SHA-512" hashValue="rwRnbs+axq2wrWwaTNnc3h0scVthd7/H3UeBevAxuvIzGFs+1eBZo3cuOYlTaC02k2jmLaXqWkcwJvN89IPicg==" saltValue="sqFUvMDcsQk5Qab59FoCTg==" spinCount="100000" sheet="1" objects="1" scenarios="1"/>
  <mergeCells count="92">
    <mergeCell ref="A93:L93"/>
    <mergeCell ref="A73:L73"/>
    <mergeCell ref="A74:L74"/>
    <mergeCell ref="A75:L75"/>
    <mergeCell ref="A76:L76"/>
    <mergeCell ref="A77:L77"/>
    <mergeCell ref="A94:L94"/>
    <mergeCell ref="A95:L95"/>
    <mergeCell ref="A78:L78"/>
    <mergeCell ref="A79:L79"/>
    <mergeCell ref="A80:L80"/>
    <mergeCell ref="A85:L85"/>
    <mergeCell ref="A86:L86"/>
    <mergeCell ref="A87:L87"/>
    <mergeCell ref="A81:L81"/>
    <mergeCell ref="A82:L82"/>
    <mergeCell ref="A83:L83"/>
    <mergeCell ref="A84:L84"/>
    <mergeCell ref="A89:L89"/>
    <mergeCell ref="A88:L88"/>
    <mergeCell ref="A90:L90"/>
    <mergeCell ref="A91:L91"/>
    <mergeCell ref="A72:K72"/>
    <mergeCell ref="A64:L64"/>
    <mergeCell ref="B65:I65"/>
    <mergeCell ref="B66:I66"/>
    <mergeCell ref="A67:H67"/>
    <mergeCell ref="J67:K67"/>
    <mergeCell ref="A68:H69"/>
    <mergeCell ref="J68:K68"/>
    <mergeCell ref="J69:K69"/>
    <mergeCell ref="A63:L63"/>
    <mergeCell ref="B52:I52"/>
    <mergeCell ref="B53:I53"/>
    <mergeCell ref="B54:I54"/>
    <mergeCell ref="B55:I55"/>
    <mergeCell ref="B56:I56"/>
    <mergeCell ref="B57:I57"/>
    <mergeCell ref="B58:I58"/>
    <mergeCell ref="B59:I59"/>
    <mergeCell ref="B60:I60"/>
    <mergeCell ref="B61:I61"/>
    <mergeCell ref="B62:I62"/>
    <mergeCell ref="B51:K51"/>
    <mergeCell ref="I33:L33"/>
    <mergeCell ref="I36:L36"/>
    <mergeCell ref="I37:L37"/>
    <mergeCell ref="A39:L39"/>
    <mergeCell ref="A40:L42"/>
    <mergeCell ref="E44:I44"/>
    <mergeCell ref="A45:L45"/>
    <mergeCell ref="B47:K47"/>
    <mergeCell ref="B48:I48"/>
    <mergeCell ref="B49:I49"/>
    <mergeCell ref="B50:I50"/>
    <mergeCell ref="D15:H15"/>
    <mergeCell ref="I32:L32"/>
    <mergeCell ref="A20:L20"/>
    <mergeCell ref="H21:L21"/>
    <mergeCell ref="K22:L22"/>
    <mergeCell ref="B23:F23"/>
    <mergeCell ref="A25:L25"/>
    <mergeCell ref="A26:L26"/>
    <mergeCell ref="G28:G29"/>
    <mergeCell ref="H28:L29"/>
    <mergeCell ref="B30:C30"/>
    <mergeCell ref="H30:L30"/>
    <mergeCell ref="J23:L23"/>
    <mergeCell ref="K18:L18"/>
    <mergeCell ref="A18:J18"/>
    <mergeCell ref="D12:H12"/>
    <mergeCell ref="J12:L12"/>
    <mergeCell ref="D13:H13"/>
    <mergeCell ref="J13:L13"/>
    <mergeCell ref="D14:H14"/>
    <mergeCell ref="J14:L14"/>
    <mergeCell ref="K2:M3"/>
    <mergeCell ref="E3:J3"/>
    <mergeCell ref="E4:J4"/>
    <mergeCell ref="A5:M5"/>
    <mergeCell ref="H6:I6"/>
    <mergeCell ref="J6:L6"/>
    <mergeCell ref="M6:M95"/>
    <mergeCell ref="A7:L7"/>
    <mergeCell ref="D8:H8"/>
    <mergeCell ref="K8:L8"/>
    <mergeCell ref="A17:L17"/>
    <mergeCell ref="D9:H9"/>
    <mergeCell ref="K9:L10"/>
    <mergeCell ref="D10:H10"/>
    <mergeCell ref="D11:H11"/>
    <mergeCell ref="J11:L11"/>
  </mergeCells>
  <printOptions horizontalCentered="1"/>
  <pageMargins left="0.39370078740157483" right="0.39370078740157483" top="0.39370078740157483" bottom="0.39370078740157483" header="0" footer="0"/>
  <pageSetup scale="65" fitToHeight="5" orientation="portrait" r:id="rId1"/>
  <headerFooter alignWithMargins="0"/>
  <rowBreaks count="1" manualBreakCount="1">
    <brk id="70"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1B90D-991A-4CD5-8193-2FCC5E4E0E4A}">
  <sheetPr>
    <tabColor rgb="FFE32963"/>
  </sheetPr>
  <dimension ref="A1:M117"/>
  <sheetViews>
    <sheetView showGridLines="0" zoomScaleNormal="100" zoomScaleSheetLayoutView="100" workbookViewId="0"/>
  </sheetViews>
  <sheetFormatPr baseColWidth="10" defaultColWidth="11.453125" defaultRowHeight="11.5"/>
  <cols>
    <col min="1" max="4" width="9.26953125" style="2" customWidth="1"/>
    <col min="5" max="11" width="11.4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671"/>
      <c r="L2" s="671"/>
      <c r="M2" s="671"/>
    </row>
    <row r="3" spans="1:13" s="3" customFormat="1" ht="15" customHeight="1">
      <c r="A3" s="2"/>
      <c r="B3" s="2"/>
      <c r="C3" s="2"/>
      <c r="D3" s="254"/>
      <c r="E3" s="672" t="s">
        <v>304</v>
      </c>
      <c r="F3" s="672"/>
      <c r="G3" s="672"/>
      <c r="H3" s="672"/>
      <c r="I3" s="672"/>
      <c r="J3" s="672"/>
      <c r="K3" s="671"/>
      <c r="L3" s="671"/>
      <c r="M3" s="671"/>
    </row>
    <row r="4" spans="1:13" s="3" customFormat="1" ht="30" customHeight="1" thickBot="1">
      <c r="A4" s="2"/>
      <c r="B4" s="2"/>
      <c r="C4" s="2"/>
      <c r="D4" s="2"/>
      <c r="E4" s="673" t="s">
        <v>59</v>
      </c>
      <c r="F4" s="673"/>
      <c r="G4" s="673"/>
      <c r="H4" s="673"/>
      <c r="I4" s="673"/>
      <c r="J4" s="673"/>
      <c r="K4" s="252"/>
      <c r="L4" s="255"/>
      <c r="M4" s="2"/>
    </row>
    <row r="5" spans="1:13" s="3" customFormat="1" ht="36.75" customHeight="1" thickBot="1">
      <c r="A5" s="759" t="s">
        <v>441</v>
      </c>
      <c r="B5" s="760"/>
      <c r="C5" s="760"/>
      <c r="D5" s="760"/>
      <c r="E5" s="760"/>
      <c r="F5" s="760"/>
      <c r="G5" s="760"/>
      <c r="H5" s="760"/>
      <c r="I5" s="760"/>
      <c r="J5" s="760"/>
      <c r="K5" s="760"/>
      <c r="L5" s="760"/>
      <c r="M5" s="761"/>
    </row>
    <row r="6" spans="1:13" s="3" customFormat="1" ht="12.75" customHeight="1">
      <c r="A6" s="14" t="s">
        <v>40</v>
      </c>
      <c r="B6" s="15" t="str">
        <f>+'DATOS MAESTROS'!B3</f>
        <v>EXPO SEGURIDAD MEXICO Y EXPO SEGURIDAD INDUSTRIAL 2026</v>
      </c>
      <c r="C6" s="16"/>
      <c r="D6" s="16"/>
      <c r="E6" s="16"/>
      <c r="F6" s="16"/>
      <c r="G6" s="17"/>
      <c r="H6" s="585" t="s">
        <v>39</v>
      </c>
      <c r="I6" s="586"/>
      <c r="J6" s="587" t="str">
        <f>+'DATOS MAESTROS'!B4</f>
        <v>Junio 2 - 4, 2026</v>
      </c>
      <c r="K6" s="588"/>
      <c r="L6" s="588"/>
      <c r="M6" s="924" t="s">
        <v>305</v>
      </c>
    </row>
    <row r="7" spans="1:13" s="3" customFormat="1" ht="14.5" thickBot="1">
      <c r="A7" s="592" t="s">
        <v>38</v>
      </c>
      <c r="B7" s="593"/>
      <c r="C7" s="593"/>
      <c r="D7" s="593"/>
      <c r="E7" s="593"/>
      <c r="F7" s="593"/>
      <c r="G7" s="593"/>
      <c r="H7" s="593"/>
      <c r="I7" s="593"/>
      <c r="J7" s="593"/>
      <c r="K7" s="593"/>
      <c r="L7" s="593"/>
      <c r="M7" s="925"/>
    </row>
    <row r="8" spans="1:13" s="3" customFormat="1" ht="13" thickBot="1">
      <c r="A8" s="18" t="s">
        <v>37</v>
      </c>
      <c r="B8" s="19"/>
      <c r="C8" s="19"/>
      <c r="D8" s="594"/>
      <c r="E8" s="594"/>
      <c r="F8" s="594"/>
      <c r="G8" s="594"/>
      <c r="H8" s="594"/>
      <c r="I8" s="20"/>
      <c r="J8" s="20"/>
      <c r="K8" s="595" t="s">
        <v>36</v>
      </c>
      <c r="L8" s="596"/>
      <c r="M8" s="925"/>
    </row>
    <row r="9" spans="1:13" s="3" customFormat="1" ht="12.75" customHeight="1">
      <c r="A9" s="21" t="s">
        <v>35</v>
      </c>
      <c r="B9" s="22"/>
      <c r="C9" s="22"/>
      <c r="D9" s="470"/>
      <c r="E9" s="470"/>
      <c r="F9" s="470"/>
      <c r="G9" s="470"/>
      <c r="H9" s="470"/>
      <c r="I9" s="20"/>
      <c r="J9" s="20"/>
      <c r="K9" s="601"/>
      <c r="L9" s="602"/>
      <c r="M9" s="925"/>
    </row>
    <row r="10" spans="1:13" s="3" customFormat="1" ht="13.5" customHeight="1" thickBot="1">
      <c r="A10" s="21" t="s">
        <v>34</v>
      </c>
      <c r="B10" s="22"/>
      <c r="C10" s="22"/>
      <c r="D10" s="470"/>
      <c r="E10" s="470"/>
      <c r="F10" s="470"/>
      <c r="G10" s="470"/>
      <c r="H10" s="470"/>
      <c r="I10" s="20"/>
      <c r="J10" s="20"/>
      <c r="K10" s="603"/>
      <c r="L10" s="604"/>
      <c r="M10" s="925"/>
    </row>
    <row r="11" spans="1:13" s="3" customFormat="1" ht="12.5">
      <c r="A11" s="21" t="s">
        <v>33</v>
      </c>
      <c r="B11" s="22"/>
      <c r="C11" s="22"/>
      <c r="D11" s="470"/>
      <c r="E11" s="470"/>
      <c r="F11" s="470"/>
      <c r="G11" s="470"/>
      <c r="H11" s="470"/>
      <c r="I11" s="23" t="s">
        <v>32</v>
      </c>
      <c r="J11" s="494"/>
      <c r="K11" s="494"/>
      <c r="L11" s="494"/>
      <c r="M11" s="925"/>
    </row>
    <row r="12" spans="1:13" s="3" customFormat="1" ht="12.5">
      <c r="A12" s="21" t="s">
        <v>31</v>
      </c>
      <c r="B12" s="22"/>
      <c r="C12" s="22"/>
      <c r="D12" s="470"/>
      <c r="E12" s="470"/>
      <c r="F12" s="470"/>
      <c r="G12" s="470"/>
      <c r="H12" s="470"/>
      <c r="I12" s="23" t="s">
        <v>30</v>
      </c>
      <c r="J12" s="494"/>
      <c r="K12" s="494"/>
      <c r="L12" s="494"/>
      <c r="M12" s="925"/>
    </row>
    <row r="13" spans="1:13" s="3" customFormat="1" ht="12.5">
      <c r="A13" s="21" t="s">
        <v>29</v>
      </c>
      <c r="B13" s="22"/>
      <c r="C13" s="22"/>
      <c r="D13" s="470"/>
      <c r="E13" s="470"/>
      <c r="F13" s="470"/>
      <c r="G13" s="470"/>
      <c r="H13" s="470"/>
      <c r="I13" s="23" t="s">
        <v>28</v>
      </c>
      <c r="J13" s="494"/>
      <c r="K13" s="494"/>
      <c r="L13" s="494"/>
      <c r="M13" s="925"/>
    </row>
    <row r="14" spans="1:13" s="3" customFormat="1" ht="12.5">
      <c r="A14" s="21" t="s">
        <v>27</v>
      </c>
      <c r="B14" s="22"/>
      <c r="C14" s="22"/>
      <c r="D14" s="470"/>
      <c r="E14" s="470"/>
      <c r="F14" s="470"/>
      <c r="G14" s="470"/>
      <c r="H14" s="470"/>
      <c r="I14" s="23" t="s">
        <v>26</v>
      </c>
      <c r="J14" s="494"/>
      <c r="K14" s="494"/>
      <c r="L14" s="494"/>
      <c r="M14" s="925"/>
    </row>
    <row r="15" spans="1:13" s="3" customFormat="1" ht="12.5">
      <c r="A15" s="21" t="s">
        <v>25</v>
      </c>
      <c r="B15" s="22"/>
      <c r="C15" s="22"/>
      <c r="D15" s="470"/>
      <c r="E15" s="470"/>
      <c r="F15" s="470"/>
      <c r="G15" s="470"/>
      <c r="H15" s="470"/>
      <c r="I15" s="439" t="s">
        <v>91</v>
      </c>
      <c r="J15" s="494"/>
      <c r="K15" s="494"/>
      <c r="L15" s="494"/>
      <c r="M15" s="925"/>
    </row>
    <row r="16" spans="1:13" s="3" customFormat="1" ht="12.5">
      <c r="A16" s="268"/>
      <c r="B16" s="268"/>
      <c r="C16" s="268"/>
      <c r="D16" s="263"/>
      <c r="E16" s="263"/>
      <c r="F16" s="263"/>
      <c r="G16" s="263"/>
      <c r="H16" s="263"/>
      <c r="I16" s="268"/>
      <c r="J16" s="268"/>
      <c r="K16" s="268"/>
      <c r="L16" s="263"/>
      <c r="M16" s="925"/>
    </row>
    <row r="17" spans="1:13" s="3" customFormat="1" ht="15" customHeight="1">
      <c r="A17" s="689" t="s">
        <v>24</v>
      </c>
      <c r="B17" s="690"/>
      <c r="C17" s="690"/>
      <c r="D17" s="690"/>
      <c r="E17" s="690"/>
      <c r="F17" s="690"/>
      <c r="G17" s="690"/>
      <c r="H17" s="690"/>
      <c r="I17" s="690"/>
      <c r="J17" s="690"/>
      <c r="K17" s="690"/>
      <c r="L17" s="690"/>
      <c r="M17" s="925"/>
    </row>
    <row r="18" spans="1:13" s="3" customFormat="1" ht="15" customHeight="1">
      <c r="A18" s="840" t="s">
        <v>252</v>
      </c>
      <c r="B18" s="841"/>
      <c r="C18" s="841"/>
      <c r="D18" s="841"/>
      <c r="E18" s="841"/>
      <c r="F18" s="841"/>
      <c r="G18" s="841"/>
      <c r="H18" s="841"/>
      <c r="I18" s="841"/>
      <c r="J18" s="841"/>
      <c r="K18" s="949">
        <f>+'DATOS MAESTROS'!B5</f>
        <v>46151</v>
      </c>
      <c r="L18" s="950"/>
      <c r="M18" s="925"/>
    </row>
    <row r="19" spans="1:13" s="3" customFormat="1" ht="7.5" customHeight="1">
      <c r="A19" s="334"/>
      <c r="B19" s="335"/>
      <c r="C19" s="335"/>
      <c r="D19" s="335"/>
      <c r="E19" s="335"/>
      <c r="F19" s="335"/>
      <c r="G19" s="335"/>
      <c r="H19" s="335"/>
      <c r="I19" s="335"/>
      <c r="J19" s="335"/>
      <c r="K19" s="336"/>
      <c r="L19" s="336"/>
      <c r="M19" s="925"/>
    </row>
    <row r="20" spans="1:13" s="3" customFormat="1" ht="20.149999999999999" customHeight="1">
      <c r="A20" s="570" t="s">
        <v>88</v>
      </c>
      <c r="B20" s="571"/>
      <c r="C20" s="571"/>
      <c r="D20" s="571"/>
      <c r="E20" s="571"/>
      <c r="F20" s="571"/>
      <c r="G20" s="571"/>
      <c r="H20" s="571"/>
      <c r="I20" s="571"/>
      <c r="J20" s="571"/>
      <c r="K20" s="571"/>
      <c r="L20" s="571"/>
      <c r="M20" s="925"/>
    </row>
    <row r="21" spans="1:13" s="3" customFormat="1" ht="12.75" customHeight="1">
      <c r="A21" s="438" t="s">
        <v>23</v>
      </c>
      <c r="B21" s="33" t="s">
        <v>22</v>
      </c>
      <c r="C21" s="33"/>
      <c r="D21" s="33"/>
      <c r="E21" s="33"/>
      <c r="F21" s="53"/>
      <c r="G21" s="30" t="s">
        <v>16</v>
      </c>
      <c r="H21" s="568" t="s">
        <v>49</v>
      </c>
      <c r="I21" s="568"/>
      <c r="J21" s="568"/>
      <c r="K21" s="568"/>
      <c r="L21" s="611"/>
      <c r="M21" s="925"/>
    </row>
    <row r="22" spans="1:13" s="3" customFormat="1" ht="12.5">
      <c r="A22" s="438"/>
      <c r="B22" s="20" t="s">
        <v>21</v>
      </c>
      <c r="C22" s="20"/>
      <c r="D22" s="457">
        <f>+'DATOS MAESTROS'!B7</f>
        <v>1010071155</v>
      </c>
      <c r="E22" s="20"/>
      <c r="F22" s="31"/>
      <c r="G22" s="35" t="s">
        <v>50</v>
      </c>
      <c r="H22" s="20" t="s">
        <v>249</v>
      </c>
      <c r="I22" s="35"/>
      <c r="J22" s="35"/>
      <c r="K22" s="573"/>
      <c r="L22" s="612"/>
      <c r="M22" s="925"/>
    </row>
    <row r="23" spans="1:13" s="3" customFormat="1" ht="12.75" customHeight="1">
      <c r="A23" s="438" t="s">
        <v>402</v>
      </c>
      <c r="B23" s="575" t="s">
        <v>19</v>
      </c>
      <c r="C23" s="575"/>
      <c r="D23" s="498"/>
      <c r="E23" s="498"/>
      <c r="F23" s="498"/>
      <c r="G23" s="35" t="s">
        <v>93</v>
      </c>
      <c r="H23" s="20"/>
      <c r="I23" s="20"/>
      <c r="J23" s="883">
        <f>+'DATOS MAESTROS'!B6</f>
        <v>46166</v>
      </c>
      <c r="K23" s="883"/>
      <c r="L23" s="884"/>
      <c r="M23" s="925"/>
    </row>
    <row r="24" spans="1:13" s="3" customFormat="1" ht="12.5">
      <c r="A24" s="29"/>
      <c r="B24" s="34"/>
      <c r="C24" s="34"/>
      <c r="D24" s="30"/>
      <c r="E24" s="30"/>
      <c r="F24" s="30"/>
      <c r="G24" s="20"/>
      <c r="H24" s="20"/>
      <c r="I24" s="20"/>
      <c r="J24" s="36"/>
      <c r="K24" s="36"/>
      <c r="L24" s="20"/>
      <c r="M24" s="925"/>
    </row>
    <row r="25" spans="1:13" s="3" customFormat="1" ht="14">
      <c r="A25" s="689" t="s">
        <v>18</v>
      </c>
      <c r="B25" s="690"/>
      <c r="C25" s="690"/>
      <c r="D25" s="690"/>
      <c r="E25" s="690"/>
      <c r="F25" s="690"/>
      <c r="G25" s="690"/>
      <c r="H25" s="690"/>
      <c r="I25" s="690"/>
      <c r="J25" s="690"/>
      <c r="K25" s="690"/>
      <c r="L25" s="690"/>
      <c r="M25" s="925"/>
    </row>
    <row r="26" spans="1:13" s="3" customFormat="1" ht="12.5">
      <c r="A26" s="795" t="s">
        <v>17</v>
      </c>
      <c r="B26" s="796"/>
      <c r="C26" s="796"/>
      <c r="D26" s="796"/>
      <c r="E26" s="796"/>
      <c r="F26" s="796"/>
      <c r="G26" s="796"/>
      <c r="H26" s="796"/>
      <c r="I26" s="796"/>
      <c r="J26" s="796"/>
      <c r="K26" s="796"/>
      <c r="L26" s="796"/>
      <c r="M26" s="925"/>
    </row>
    <row r="27" spans="1:13" s="3" customFormat="1" ht="13" thickBot="1">
      <c r="A27" s="444" t="s">
        <v>16</v>
      </c>
      <c r="B27" s="267" t="s">
        <v>49</v>
      </c>
      <c r="D27" s="263"/>
      <c r="E27" s="263"/>
      <c r="F27" s="263"/>
      <c r="G27" s="263"/>
      <c r="H27" s="267"/>
      <c r="I27" s="267"/>
      <c r="J27" s="263"/>
      <c r="K27" s="263"/>
      <c r="L27" s="263"/>
      <c r="M27" s="925"/>
    </row>
    <row r="28" spans="1:13" s="3" customFormat="1" ht="12.5">
      <c r="A28" s="280"/>
      <c r="B28" s="273"/>
      <c r="C28" s="273"/>
      <c r="D28" s="282"/>
      <c r="E28" s="282"/>
      <c r="F28" s="268"/>
      <c r="G28" s="702" t="s">
        <v>15</v>
      </c>
      <c r="H28" s="703"/>
      <c r="I28" s="704"/>
      <c r="J28" s="704"/>
      <c r="K28" s="704"/>
      <c r="L28" s="704"/>
      <c r="M28" s="925"/>
    </row>
    <row r="29" spans="1:13" s="3" customFormat="1" ht="13" thickBot="1">
      <c r="A29" s="270"/>
      <c r="B29" s="268"/>
      <c r="C29" s="268"/>
      <c r="D29" s="263"/>
      <c r="E29" s="263"/>
      <c r="F29" s="263"/>
      <c r="G29" s="702"/>
      <c r="H29" s="705"/>
      <c r="I29" s="706"/>
      <c r="J29" s="706"/>
      <c r="K29" s="706"/>
      <c r="L29" s="706"/>
      <c r="M29" s="925"/>
    </row>
    <row r="30" spans="1:13" s="3" customFormat="1" ht="12.75" customHeight="1">
      <c r="A30" s="270"/>
      <c r="B30" s="707" t="s">
        <v>14</v>
      </c>
      <c r="C30" s="707"/>
      <c r="D30" s="263"/>
      <c r="E30" s="263"/>
      <c r="F30" s="263"/>
      <c r="G30" s="263"/>
      <c r="H30" s="708" t="s">
        <v>13</v>
      </c>
      <c r="I30" s="708"/>
      <c r="J30" s="708"/>
      <c r="K30" s="708"/>
      <c r="L30" s="708"/>
      <c r="M30" s="925"/>
    </row>
    <row r="31" spans="1:13" s="3" customFormat="1" ht="12.75" customHeight="1" thickBot="1">
      <c r="A31" s="270"/>
      <c r="B31" s="285" t="s">
        <v>12</v>
      </c>
      <c r="C31" s="286"/>
      <c r="E31" s="287" t="s">
        <v>11</v>
      </c>
      <c r="F31" s="288"/>
      <c r="G31" s="263"/>
      <c r="H31" s="284"/>
      <c r="I31" s="284"/>
      <c r="J31" s="284"/>
      <c r="K31" s="284"/>
      <c r="L31" s="284"/>
      <c r="M31" s="925"/>
    </row>
    <row r="32" spans="1:13" s="3" customFormat="1" ht="12.5">
      <c r="A32" s="289"/>
      <c r="B32" s="287" t="s">
        <v>10</v>
      </c>
      <c r="C32" s="286"/>
      <c r="E32" s="287"/>
      <c r="F32" s="287"/>
      <c r="G32" s="267"/>
      <c r="H32" s="267"/>
      <c r="I32" s="709"/>
      <c r="J32" s="709"/>
      <c r="K32" s="709"/>
      <c r="L32" s="709"/>
      <c r="M32" s="925"/>
    </row>
    <row r="33" spans="1:13" s="3" customFormat="1" ht="13" thickBot="1">
      <c r="A33" s="289"/>
      <c r="B33" s="290" t="s">
        <v>9</v>
      </c>
      <c r="C33" s="286"/>
      <c r="E33" s="287" t="s">
        <v>8</v>
      </c>
      <c r="F33" s="288"/>
      <c r="G33" s="263"/>
      <c r="H33" s="263"/>
      <c r="I33" s="710" t="s">
        <v>7</v>
      </c>
      <c r="J33" s="710"/>
      <c r="K33" s="710"/>
      <c r="L33" s="710"/>
      <c r="M33" s="925"/>
    </row>
    <row r="34" spans="1:13" s="3" customFormat="1" ht="12.5">
      <c r="A34" s="289"/>
      <c r="G34" s="263"/>
      <c r="H34" s="263"/>
      <c r="I34" s="291"/>
      <c r="J34" s="291"/>
      <c r="K34" s="291"/>
      <c r="L34" s="291"/>
      <c r="M34" s="925"/>
    </row>
    <row r="35" spans="1:13" s="3" customFormat="1" ht="12.5">
      <c r="A35" s="289"/>
      <c r="B35" s="287"/>
      <c r="C35" s="268"/>
      <c r="E35" s="287"/>
      <c r="F35" s="287"/>
      <c r="G35" s="263"/>
      <c r="H35" s="263"/>
      <c r="I35" s="291"/>
      <c r="J35" s="291"/>
      <c r="K35" s="291"/>
      <c r="L35" s="291"/>
      <c r="M35" s="925"/>
    </row>
    <row r="36" spans="1:13" s="3" customFormat="1" ht="12.5">
      <c r="A36" s="289"/>
      <c r="C36" s="268"/>
      <c r="G36" s="267"/>
      <c r="H36" s="267"/>
      <c r="I36" s="711"/>
      <c r="J36" s="711"/>
      <c r="K36" s="711"/>
      <c r="L36" s="711"/>
      <c r="M36" s="925"/>
    </row>
    <row r="37" spans="1:13" s="3" customFormat="1" ht="12.5">
      <c r="A37" s="292"/>
      <c r="B37" s="268"/>
      <c r="C37" s="268"/>
      <c r="D37" s="293"/>
      <c r="E37" s="293"/>
      <c r="F37" s="293"/>
      <c r="G37" s="293"/>
      <c r="H37" s="293"/>
      <c r="I37" s="712" t="s">
        <v>6</v>
      </c>
      <c r="J37" s="710"/>
      <c r="K37" s="710"/>
      <c r="L37" s="710"/>
      <c r="M37" s="925"/>
    </row>
    <row r="38" spans="1:13" s="3" customFormat="1" ht="12.5">
      <c r="A38" s="294" t="s">
        <v>5</v>
      </c>
      <c r="B38" s="296"/>
      <c r="C38" s="296"/>
      <c r="D38" s="297"/>
      <c r="E38" s="297"/>
      <c r="F38" s="297"/>
      <c r="G38" s="297"/>
      <c r="H38" s="297"/>
      <c r="I38" s="297"/>
      <c r="J38" s="297"/>
      <c r="K38" s="297"/>
      <c r="L38" s="297"/>
      <c r="M38" s="925"/>
    </row>
    <row r="39" spans="1:13" s="3" customFormat="1" ht="14">
      <c r="A39" s="713" t="s">
        <v>4</v>
      </c>
      <c r="B39" s="715"/>
      <c r="C39" s="715"/>
      <c r="D39" s="715"/>
      <c r="E39" s="715"/>
      <c r="F39" s="715"/>
      <c r="G39" s="715"/>
      <c r="H39" s="715"/>
      <c r="I39" s="715"/>
      <c r="J39" s="715"/>
      <c r="K39" s="715"/>
      <c r="L39" s="716"/>
      <c r="M39" s="925"/>
    </row>
    <row r="40" spans="1:13" s="3" customFormat="1" ht="24" customHeight="1">
      <c r="A40" s="717" t="s">
        <v>467</v>
      </c>
      <c r="B40" s="718"/>
      <c r="C40" s="718"/>
      <c r="D40" s="718"/>
      <c r="E40" s="718"/>
      <c r="F40" s="718"/>
      <c r="G40" s="718"/>
      <c r="H40" s="718"/>
      <c r="I40" s="718"/>
      <c r="J40" s="718"/>
      <c r="K40" s="718"/>
      <c r="L40" s="718"/>
      <c r="M40" s="925"/>
    </row>
    <row r="41" spans="1:13" s="3" customFormat="1" ht="19.5" customHeight="1">
      <c r="A41" s="719"/>
      <c r="B41" s="720"/>
      <c r="C41" s="720"/>
      <c r="D41" s="720"/>
      <c r="E41" s="720"/>
      <c r="F41" s="720"/>
      <c r="G41" s="720"/>
      <c r="H41" s="720"/>
      <c r="I41" s="720"/>
      <c r="J41" s="720"/>
      <c r="K41" s="720"/>
      <c r="L41" s="720"/>
      <c r="M41" s="925"/>
    </row>
    <row r="42" spans="1:13" s="3" customFormat="1" ht="18.75" customHeight="1">
      <c r="A42" s="721"/>
      <c r="B42" s="722"/>
      <c r="C42" s="722"/>
      <c r="D42" s="722"/>
      <c r="E42" s="722"/>
      <c r="F42" s="722"/>
      <c r="G42" s="722"/>
      <c r="H42" s="722"/>
      <c r="I42" s="722"/>
      <c r="J42" s="722"/>
      <c r="K42" s="722"/>
      <c r="L42" s="722"/>
      <c r="M42" s="925"/>
    </row>
    <row r="43" spans="1:13" ht="20.25" customHeight="1">
      <c r="A43" s="298"/>
      <c r="B43" s="252"/>
      <c r="C43" s="252"/>
      <c r="D43" s="252"/>
      <c r="E43" s="252"/>
      <c r="F43" s="252"/>
      <c r="G43" s="252"/>
      <c r="H43" s="252"/>
      <c r="I43" s="252"/>
      <c r="J43" s="252"/>
      <c r="K43" s="252"/>
      <c r="L43" s="252"/>
      <c r="M43" s="925"/>
    </row>
    <row r="44" spans="1:13" ht="13.75" customHeight="1">
      <c r="A44" s="334"/>
      <c r="B44" s="922" t="s">
        <v>306</v>
      </c>
      <c r="C44" s="922"/>
      <c r="D44" s="922"/>
      <c r="E44" s="922"/>
      <c r="F44" s="922"/>
      <c r="G44" s="922"/>
      <c r="H44" s="922"/>
      <c r="I44" s="922"/>
      <c r="J44" s="922"/>
      <c r="K44" s="922"/>
      <c r="L44" s="271"/>
      <c r="M44" s="925"/>
    </row>
    <row r="45" spans="1:13" ht="23">
      <c r="A45" s="377" t="s">
        <v>53</v>
      </c>
      <c r="B45" s="808" t="s">
        <v>308</v>
      </c>
      <c r="C45" s="808"/>
      <c r="D45" s="808"/>
      <c r="E45" s="808"/>
      <c r="F45" s="808"/>
      <c r="G45" s="808"/>
      <c r="H45" s="929" t="s">
        <v>309</v>
      </c>
      <c r="I45" s="929"/>
      <c r="J45" s="304" t="s">
        <v>3</v>
      </c>
      <c r="K45" s="304" t="s">
        <v>2</v>
      </c>
      <c r="L45" s="324" t="s">
        <v>310</v>
      </c>
      <c r="M45" s="925"/>
    </row>
    <row r="46" spans="1:13" ht="20.25" customHeight="1">
      <c r="A46" s="338"/>
      <c r="B46" s="815" t="s">
        <v>451</v>
      </c>
      <c r="C46" s="815"/>
      <c r="D46" s="815"/>
      <c r="E46" s="815"/>
      <c r="F46" s="815"/>
      <c r="G46" s="815"/>
      <c r="H46" s="930" t="s">
        <v>311</v>
      </c>
      <c r="I46" s="931"/>
      <c r="J46" s="339">
        <v>1883</v>
      </c>
      <c r="K46" s="339">
        <v>2259</v>
      </c>
      <c r="L46" s="340">
        <f ca="1">IF(TODAY()&lt;=$K$18,J46*A46,K46*A46)</f>
        <v>0</v>
      </c>
      <c r="M46" s="925"/>
    </row>
    <row r="47" spans="1:13" ht="13.75" customHeight="1">
      <c r="A47" s="334"/>
      <c r="B47" s="923" t="s">
        <v>312</v>
      </c>
      <c r="C47" s="923"/>
      <c r="D47" s="923"/>
      <c r="E47" s="923"/>
      <c r="F47" s="923"/>
      <c r="G47" s="923"/>
      <c r="H47" s="923"/>
      <c r="I47" s="923"/>
      <c r="J47" s="923"/>
      <c r="K47" s="923"/>
      <c r="L47" s="341"/>
      <c r="M47" s="925"/>
    </row>
    <row r="48" spans="1:13" ht="12.75" customHeight="1">
      <c r="A48" s="338"/>
      <c r="B48" s="807" t="s">
        <v>313</v>
      </c>
      <c r="C48" s="807"/>
      <c r="D48" s="807"/>
      <c r="E48" s="807"/>
      <c r="F48" s="807"/>
      <c r="G48" s="807"/>
      <c r="H48" s="927"/>
      <c r="I48" s="928"/>
      <c r="J48" s="339">
        <v>2018</v>
      </c>
      <c r="K48" s="339">
        <v>2421</v>
      </c>
      <c r="L48" s="340">
        <f ca="1">IF(TODAY()&lt;=$K$18,J48*A48,K48*A48)</f>
        <v>0</v>
      </c>
      <c r="M48" s="925"/>
    </row>
    <row r="49" spans="1:13" ht="12.75" customHeight="1">
      <c r="A49" s="338"/>
      <c r="B49" s="807" t="s">
        <v>452</v>
      </c>
      <c r="C49" s="807"/>
      <c r="D49" s="807"/>
      <c r="E49" s="807"/>
      <c r="F49" s="807"/>
      <c r="G49" s="807"/>
      <c r="H49" s="927"/>
      <c r="I49" s="928"/>
      <c r="J49" s="339">
        <v>4887</v>
      </c>
      <c r="K49" s="339">
        <v>5865</v>
      </c>
      <c r="L49" s="340">
        <f ca="1">IF(TODAY()&lt;=$K$18,J49*A49,K49*A49)</f>
        <v>0</v>
      </c>
      <c r="M49" s="925"/>
    </row>
    <row r="50" spans="1:13" ht="13.75" customHeight="1">
      <c r="A50" s="334"/>
      <c r="B50" s="923" t="s">
        <v>314</v>
      </c>
      <c r="C50" s="923"/>
      <c r="D50" s="923"/>
      <c r="E50" s="923"/>
      <c r="F50" s="923"/>
      <c r="G50" s="923"/>
      <c r="H50" s="923"/>
      <c r="I50" s="923"/>
      <c r="J50" s="923"/>
      <c r="K50" s="923"/>
      <c r="L50" s="341"/>
      <c r="M50" s="925"/>
    </row>
    <row r="51" spans="1:13" ht="12.75" customHeight="1">
      <c r="A51" s="338"/>
      <c r="B51" s="807" t="s">
        <v>315</v>
      </c>
      <c r="C51" s="807"/>
      <c r="D51" s="807"/>
      <c r="E51" s="807"/>
      <c r="F51" s="807"/>
      <c r="G51" s="807"/>
      <c r="H51" s="927"/>
      <c r="I51" s="928"/>
      <c r="J51" s="342">
        <v>4049</v>
      </c>
      <c r="K51" s="342">
        <v>4770</v>
      </c>
      <c r="L51" s="340">
        <f t="shared" ref="L51:L59" ca="1" si="0">IF(TODAY()&lt;=$K$18,J51*A51,K51*A51)</f>
        <v>0</v>
      </c>
      <c r="M51" s="925"/>
    </row>
    <row r="52" spans="1:13" ht="15" customHeight="1">
      <c r="A52" s="338"/>
      <c r="B52" s="815" t="s">
        <v>316</v>
      </c>
      <c r="C52" s="815"/>
      <c r="D52" s="815"/>
      <c r="E52" s="815"/>
      <c r="F52" s="815"/>
      <c r="G52" s="815"/>
      <c r="H52" s="916" t="s">
        <v>317</v>
      </c>
      <c r="I52" s="917"/>
      <c r="J52" s="342">
        <v>4049</v>
      </c>
      <c r="K52" s="342">
        <v>4770</v>
      </c>
      <c r="L52" s="340">
        <f t="shared" ca="1" si="0"/>
        <v>0</v>
      </c>
      <c r="M52" s="925"/>
    </row>
    <row r="53" spans="1:13" ht="13.5" customHeight="1">
      <c r="A53" s="338"/>
      <c r="B53" s="815" t="s">
        <v>318</v>
      </c>
      <c r="C53" s="815"/>
      <c r="D53" s="815"/>
      <c r="E53" s="815"/>
      <c r="F53" s="815"/>
      <c r="G53" s="815"/>
      <c r="H53" s="918"/>
      <c r="I53" s="919"/>
      <c r="J53" s="342">
        <v>8007</v>
      </c>
      <c r="K53" s="342">
        <v>9608</v>
      </c>
      <c r="L53" s="340">
        <f t="shared" ca="1" si="0"/>
        <v>0</v>
      </c>
      <c r="M53" s="925"/>
    </row>
    <row r="54" spans="1:13" ht="12.75" customHeight="1">
      <c r="A54" s="338"/>
      <c r="B54" s="815" t="s">
        <v>319</v>
      </c>
      <c r="C54" s="815"/>
      <c r="D54" s="815"/>
      <c r="E54" s="815"/>
      <c r="F54" s="815"/>
      <c r="G54" s="815"/>
      <c r="H54" s="918"/>
      <c r="I54" s="919"/>
      <c r="J54" s="342">
        <v>13149</v>
      </c>
      <c r="K54" s="342">
        <v>15778</v>
      </c>
      <c r="L54" s="340">
        <f t="shared" ca="1" si="0"/>
        <v>0</v>
      </c>
      <c r="M54" s="925"/>
    </row>
    <row r="55" spans="1:13" ht="13.5" customHeight="1">
      <c r="A55" s="338"/>
      <c r="B55" s="815" t="s">
        <v>320</v>
      </c>
      <c r="C55" s="815"/>
      <c r="D55" s="815"/>
      <c r="E55" s="815"/>
      <c r="F55" s="815"/>
      <c r="G55" s="815"/>
      <c r="H55" s="918"/>
      <c r="I55" s="919"/>
      <c r="J55" s="342">
        <v>26296</v>
      </c>
      <c r="K55" s="342">
        <v>31554</v>
      </c>
      <c r="L55" s="340">
        <f t="shared" ca="1" si="0"/>
        <v>0</v>
      </c>
      <c r="M55" s="925"/>
    </row>
    <row r="56" spans="1:13" ht="13.5" customHeight="1">
      <c r="A56" s="338"/>
      <c r="B56" s="815" t="s">
        <v>453</v>
      </c>
      <c r="C56" s="815"/>
      <c r="D56" s="815"/>
      <c r="E56" s="815"/>
      <c r="F56" s="815"/>
      <c r="G56" s="815"/>
      <c r="H56" s="918"/>
      <c r="I56" s="919"/>
      <c r="J56" s="342">
        <v>31555</v>
      </c>
      <c r="K56" s="342">
        <v>37867</v>
      </c>
      <c r="L56" s="340">
        <f t="shared" ca="1" si="0"/>
        <v>0</v>
      </c>
      <c r="M56" s="925"/>
    </row>
    <row r="57" spans="1:13" ht="13.5" customHeight="1">
      <c r="A57" s="338"/>
      <c r="B57" s="815" t="s">
        <v>454</v>
      </c>
      <c r="C57" s="815"/>
      <c r="D57" s="815"/>
      <c r="E57" s="815"/>
      <c r="F57" s="815"/>
      <c r="G57" s="815"/>
      <c r="H57" s="918"/>
      <c r="I57" s="919"/>
      <c r="J57" s="342">
        <v>42073</v>
      </c>
      <c r="K57" s="342">
        <v>50488</v>
      </c>
      <c r="L57" s="340">
        <f t="shared" ca="1" si="0"/>
        <v>0</v>
      </c>
      <c r="M57" s="925"/>
    </row>
    <row r="58" spans="1:13" ht="13.5" customHeight="1">
      <c r="A58" s="338"/>
      <c r="B58" s="815" t="s">
        <v>455</v>
      </c>
      <c r="C58" s="815"/>
      <c r="D58" s="815"/>
      <c r="E58" s="815"/>
      <c r="F58" s="815"/>
      <c r="G58" s="815"/>
      <c r="H58" s="920"/>
      <c r="I58" s="921"/>
      <c r="J58" s="342">
        <v>52066</v>
      </c>
      <c r="K58" s="342">
        <v>62479</v>
      </c>
      <c r="L58" s="340">
        <f t="shared" ca="1" si="0"/>
        <v>0</v>
      </c>
      <c r="M58" s="925"/>
    </row>
    <row r="59" spans="1:13" ht="14.25" customHeight="1">
      <c r="A59" s="338"/>
      <c r="B59" s="815" t="s">
        <v>321</v>
      </c>
      <c r="C59" s="815"/>
      <c r="D59" s="815"/>
      <c r="E59" s="815"/>
      <c r="F59" s="815"/>
      <c r="G59" s="815"/>
      <c r="H59" s="937"/>
      <c r="I59" s="938"/>
      <c r="J59" s="342">
        <v>1458</v>
      </c>
      <c r="K59" s="342">
        <v>1750</v>
      </c>
      <c r="L59" s="340">
        <f t="shared" ca="1" si="0"/>
        <v>0</v>
      </c>
      <c r="M59" s="925"/>
    </row>
    <row r="60" spans="1:13" ht="13.75" customHeight="1">
      <c r="A60" s="334"/>
      <c r="B60" s="923" t="s">
        <v>322</v>
      </c>
      <c r="C60" s="923"/>
      <c r="D60" s="923"/>
      <c r="E60" s="923"/>
      <c r="F60" s="923"/>
      <c r="G60" s="923"/>
      <c r="H60" s="923"/>
      <c r="I60" s="923"/>
      <c r="J60" s="923"/>
      <c r="K60" s="923"/>
      <c r="L60" s="341"/>
      <c r="M60" s="925"/>
    </row>
    <row r="61" spans="1:13" ht="14.25" customHeight="1">
      <c r="A61" s="338"/>
      <c r="B61" s="815" t="s">
        <v>323</v>
      </c>
      <c r="C61" s="815"/>
      <c r="D61" s="815"/>
      <c r="E61" s="815"/>
      <c r="F61" s="815"/>
      <c r="G61" s="815"/>
      <c r="H61" s="939" t="s">
        <v>324</v>
      </c>
      <c r="I61" s="939"/>
      <c r="J61" s="343">
        <v>13128</v>
      </c>
      <c r="K61" s="344">
        <v>15754</v>
      </c>
      <c r="L61" s="340">
        <f t="shared" ref="L61:L67" ca="1" si="1">IF(TODAY()&lt;=$K$18,J61*A61,K61*A61)</f>
        <v>0</v>
      </c>
      <c r="M61" s="925"/>
    </row>
    <row r="62" spans="1:13" ht="14.25" customHeight="1">
      <c r="A62" s="338"/>
      <c r="B62" s="815" t="s">
        <v>325</v>
      </c>
      <c r="C62" s="815"/>
      <c r="D62" s="815"/>
      <c r="E62" s="815"/>
      <c r="F62" s="815"/>
      <c r="G62" s="815"/>
      <c r="H62" s="939"/>
      <c r="I62" s="939"/>
      <c r="J62" s="343">
        <v>26117</v>
      </c>
      <c r="K62" s="344">
        <v>31342</v>
      </c>
      <c r="L62" s="340">
        <f t="shared" ca="1" si="1"/>
        <v>0</v>
      </c>
      <c r="M62" s="925"/>
    </row>
    <row r="63" spans="1:13" ht="14.25" customHeight="1">
      <c r="A63" s="338"/>
      <c r="B63" s="815" t="s">
        <v>326</v>
      </c>
      <c r="C63" s="815"/>
      <c r="D63" s="815"/>
      <c r="E63" s="815"/>
      <c r="F63" s="815"/>
      <c r="G63" s="815"/>
      <c r="H63" s="939"/>
      <c r="I63" s="939"/>
      <c r="J63" s="343">
        <v>60107</v>
      </c>
      <c r="K63" s="344">
        <v>72130</v>
      </c>
      <c r="L63" s="340">
        <f t="shared" ca="1" si="1"/>
        <v>0</v>
      </c>
      <c r="M63" s="925"/>
    </row>
    <row r="64" spans="1:13" ht="15" customHeight="1">
      <c r="A64" s="338"/>
      <c r="B64" s="815" t="s">
        <v>327</v>
      </c>
      <c r="C64" s="815"/>
      <c r="D64" s="815"/>
      <c r="E64" s="815"/>
      <c r="F64" s="815"/>
      <c r="G64" s="815"/>
      <c r="H64" s="939"/>
      <c r="I64" s="939"/>
      <c r="J64" s="343">
        <v>80143</v>
      </c>
      <c r="K64" s="344">
        <v>96172</v>
      </c>
      <c r="L64" s="340">
        <f t="shared" ca="1" si="1"/>
        <v>0</v>
      </c>
      <c r="M64" s="925"/>
    </row>
    <row r="65" spans="1:13" ht="14.25" customHeight="1">
      <c r="A65" s="338"/>
      <c r="B65" s="815" t="s">
        <v>328</v>
      </c>
      <c r="C65" s="815"/>
      <c r="D65" s="815"/>
      <c r="E65" s="815"/>
      <c r="F65" s="815"/>
      <c r="G65" s="815"/>
      <c r="H65" s="939"/>
      <c r="I65" s="939"/>
      <c r="J65" s="343">
        <v>92035</v>
      </c>
      <c r="K65" s="344">
        <v>110443</v>
      </c>
      <c r="L65" s="340">
        <f t="shared" ca="1" si="1"/>
        <v>0</v>
      </c>
      <c r="M65" s="925"/>
    </row>
    <row r="66" spans="1:13" ht="15" customHeight="1">
      <c r="A66" s="338"/>
      <c r="B66" s="815" t="s">
        <v>456</v>
      </c>
      <c r="C66" s="815"/>
      <c r="D66" s="815"/>
      <c r="E66" s="815"/>
      <c r="F66" s="815"/>
      <c r="G66" s="815"/>
      <c r="H66" s="939"/>
      <c r="I66" s="939"/>
      <c r="J66" s="343">
        <v>136899</v>
      </c>
      <c r="K66" s="344">
        <v>164279</v>
      </c>
      <c r="L66" s="340">
        <f t="shared" ca="1" si="1"/>
        <v>0</v>
      </c>
      <c r="M66" s="925"/>
    </row>
    <row r="67" spans="1:13" ht="15" customHeight="1" thickBot="1">
      <c r="A67" s="338"/>
      <c r="B67" s="815" t="s">
        <v>329</v>
      </c>
      <c r="C67" s="815"/>
      <c r="D67" s="815"/>
      <c r="E67" s="815"/>
      <c r="F67" s="815"/>
      <c r="G67" s="815"/>
      <c r="H67" s="939"/>
      <c r="I67" s="939"/>
      <c r="J67" s="343">
        <v>194136</v>
      </c>
      <c r="K67" s="344">
        <v>232963</v>
      </c>
      <c r="L67" s="340">
        <f t="shared" ca="1" si="1"/>
        <v>0</v>
      </c>
      <c r="M67" s="925"/>
    </row>
    <row r="68" spans="1:13" ht="16.75" customHeight="1" thickBot="1">
      <c r="A68" s="345"/>
      <c r="B68" s="274"/>
      <c r="C68" s="274"/>
      <c r="D68" s="274"/>
      <c r="E68" s="274"/>
      <c r="F68" s="274"/>
      <c r="G68" s="274"/>
      <c r="H68" s="274"/>
      <c r="I68" s="274"/>
      <c r="J68" s="959" t="s">
        <v>330</v>
      </c>
      <c r="K68" s="960"/>
      <c r="L68" s="346">
        <f ca="1">SUM(L46:L67)</f>
        <v>0</v>
      </c>
      <c r="M68" s="925"/>
    </row>
    <row r="69" spans="1:13" ht="16.75" customHeight="1">
      <c r="A69" s="345"/>
      <c r="B69" s="961" t="s">
        <v>331</v>
      </c>
      <c r="C69" s="962"/>
      <c r="D69" s="962"/>
      <c r="E69" s="962"/>
      <c r="F69" s="962"/>
      <c r="G69" s="963"/>
      <c r="H69" s="274"/>
      <c r="I69" s="274"/>
      <c r="J69" s="967" t="s">
        <v>51</v>
      </c>
      <c r="K69" s="968"/>
      <c r="L69" s="347">
        <f ca="1">+L68*16%</f>
        <v>0</v>
      </c>
      <c r="M69" s="925"/>
    </row>
    <row r="70" spans="1:13" ht="16.75" customHeight="1" thickBot="1">
      <c r="A70" s="345"/>
      <c r="B70" s="964"/>
      <c r="C70" s="965"/>
      <c r="D70" s="965"/>
      <c r="E70" s="965"/>
      <c r="F70" s="965"/>
      <c r="G70" s="966"/>
      <c r="H70" s="274"/>
      <c r="I70" s="274"/>
      <c r="J70" s="969" t="s">
        <v>121</v>
      </c>
      <c r="K70" s="970"/>
      <c r="L70" s="348">
        <f ca="1">+L69+L68</f>
        <v>0</v>
      </c>
      <c r="M70" s="925"/>
    </row>
    <row r="71" spans="1:13" s="299" customFormat="1" ht="14.25" customHeight="1">
      <c r="A71" s="932"/>
      <c r="B71" s="933"/>
      <c r="C71" s="933"/>
      <c r="D71" s="933"/>
      <c r="E71" s="933"/>
      <c r="F71" s="933"/>
      <c r="G71" s="933"/>
      <c r="H71" s="933"/>
      <c r="I71" s="933"/>
      <c r="J71" s="933"/>
      <c r="K71" s="933"/>
      <c r="L71" s="933"/>
      <c r="M71" s="925"/>
    </row>
    <row r="72" spans="1:13" s="299" customFormat="1" ht="21" customHeight="1">
      <c r="A72" s="766" t="s">
        <v>72</v>
      </c>
      <c r="B72" s="767"/>
      <c r="C72" s="767"/>
      <c r="D72" s="767"/>
      <c r="E72" s="767"/>
      <c r="F72" s="767"/>
      <c r="G72" s="767"/>
      <c r="H72" s="767"/>
      <c r="I72" s="767"/>
      <c r="J72" s="767"/>
      <c r="K72" s="767"/>
      <c r="L72" s="337"/>
      <c r="M72" s="925"/>
    </row>
    <row r="73" spans="1:13" s="299" customFormat="1" ht="25.5" customHeight="1">
      <c r="A73" s="934"/>
      <c r="B73" s="935"/>
      <c r="C73" s="935"/>
      <c r="D73" s="935"/>
      <c r="E73" s="935"/>
      <c r="F73" s="935"/>
      <c r="G73" s="935"/>
      <c r="H73" s="935"/>
      <c r="I73" s="935"/>
      <c r="J73" s="935"/>
      <c r="K73" s="935"/>
      <c r="L73" s="935"/>
      <c r="M73" s="925"/>
    </row>
    <row r="74" spans="1:13" s="299" customFormat="1" ht="25.5" customHeight="1">
      <c r="A74" s="934" t="s">
        <v>73</v>
      </c>
      <c r="B74" s="935"/>
      <c r="C74" s="935"/>
      <c r="D74" s="935"/>
      <c r="E74" s="935"/>
      <c r="F74" s="935"/>
      <c r="G74" s="935"/>
      <c r="H74" s="935"/>
      <c r="I74" s="935"/>
      <c r="J74" s="935"/>
      <c r="K74" s="935"/>
      <c r="L74" s="935"/>
      <c r="M74" s="925"/>
    </row>
    <row r="75" spans="1:13" s="299" customFormat="1" ht="25.5" customHeight="1" thickBot="1">
      <c r="A75" s="349"/>
      <c r="B75" s="349"/>
      <c r="C75" s="349"/>
      <c r="D75" s="349"/>
      <c r="E75" s="349"/>
      <c r="F75" s="349"/>
      <c r="G75" s="349"/>
      <c r="H75" s="349"/>
      <c r="I75" s="349"/>
      <c r="J75" s="349"/>
      <c r="K75" s="349"/>
      <c r="L75" s="349"/>
      <c r="M75" s="925"/>
    </row>
    <row r="76" spans="1:13" s="299" customFormat="1" ht="12" customHeight="1" thickBot="1">
      <c r="A76" s="350"/>
      <c r="B76" s="350"/>
      <c r="C76" s="351"/>
      <c r="D76" s="351"/>
      <c r="E76" s="351"/>
      <c r="F76" s="936" t="s">
        <v>74</v>
      </c>
      <c r="G76" s="936"/>
      <c r="H76" s="954"/>
      <c r="I76" s="953"/>
      <c r="J76" s="351"/>
      <c r="K76" s="351"/>
      <c r="L76" s="351"/>
      <c r="M76" s="925"/>
    </row>
    <row r="77" spans="1:13" s="299" customFormat="1" ht="12" customHeight="1" thickBot="1">
      <c r="A77" s="350"/>
      <c r="B77" s="350"/>
      <c r="C77" s="351"/>
      <c r="D77" s="351"/>
      <c r="E77" s="351"/>
      <c r="F77" s="351"/>
      <c r="G77" s="351"/>
      <c r="H77" s="351"/>
      <c r="I77" s="351"/>
      <c r="J77" s="351"/>
      <c r="K77" s="351"/>
      <c r="L77" s="351"/>
      <c r="M77" s="925"/>
    </row>
    <row r="78" spans="1:13" s="299" customFormat="1" ht="20.149999999999999" customHeight="1">
      <c r="A78" s="350"/>
      <c r="B78" s="350"/>
      <c r="C78" s="351"/>
      <c r="D78" s="351"/>
      <c r="E78" s="351"/>
      <c r="F78" s="352"/>
      <c r="G78" s="353"/>
      <c r="H78" s="354"/>
      <c r="I78" s="353"/>
      <c r="J78" s="351"/>
      <c r="K78" s="351"/>
      <c r="L78" s="351"/>
      <c r="M78" s="925"/>
    </row>
    <row r="79" spans="1:13" s="299" customFormat="1" ht="20.149999999999999" customHeight="1">
      <c r="A79" s="268"/>
      <c r="B79" s="268"/>
      <c r="C79" s="283"/>
      <c r="D79" s="283"/>
      <c r="E79" s="283"/>
      <c r="F79" s="355"/>
      <c r="G79" s="356"/>
      <c r="H79" s="357"/>
      <c r="I79" s="356"/>
      <c r="J79" s="283"/>
      <c r="K79" s="283"/>
      <c r="L79" s="283"/>
      <c r="M79" s="925"/>
    </row>
    <row r="80" spans="1:13" s="299" customFormat="1" ht="20.149999999999999" customHeight="1">
      <c r="A80" s="268"/>
      <c r="B80" s="268"/>
      <c r="C80" s="283"/>
      <c r="D80" s="283"/>
      <c r="E80" s="283"/>
      <c r="F80" s="355"/>
      <c r="G80" s="356"/>
      <c r="H80" s="357"/>
      <c r="I80" s="356"/>
      <c r="J80" s="283"/>
      <c r="K80" s="283"/>
      <c r="L80" s="283"/>
      <c r="M80" s="925"/>
    </row>
    <row r="81" spans="1:13" s="299" customFormat="1" ht="20.149999999999999" customHeight="1">
      <c r="A81" s="268"/>
      <c r="B81" s="268"/>
      <c r="C81" s="283"/>
      <c r="D81" s="283"/>
      <c r="E81" s="283"/>
      <c r="F81" s="355"/>
      <c r="G81" s="356"/>
      <c r="H81" s="357"/>
      <c r="I81" s="356"/>
      <c r="J81" s="283"/>
      <c r="K81" s="283"/>
      <c r="L81" s="283"/>
      <c r="M81" s="925"/>
    </row>
    <row r="82" spans="1:13" s="299" customFormat="1" ht="20.149999999999999" customHeight="1" thickBot="1">
      <c r="A82" s="268"/>
      <c r="B82" s="268"/>
      <c r="C82" s="283"/>
      <c r="D82" s="283"/>
      <c r="E82" s="283"/>
      <c r="F82" s="358"/>
      <c r="G82" s="359"/>
      <c r="H82" s="360"/>
      <c r="I82" s="359"/>
      <c r="J82" s="283"/>
      <c r="K82" s="351"/>
      <c r="L82" s="351"/>
      <c r="M82" s="925"/>
    </row>
    <row r="83" spans="1:13" s="299" customFormat="1" ht="20.149999999999999" customHeight="1">
      <c r="A83" s="268"/>
      <c r="C83" s="955" t="s">
        <v>75</v>
      </c>
      <c r="D83" s="956"/>
      <c r="E83" s="283"/>
      <c r="F83" s="361"/>
      <c r="G83" s="362"/>
      <c r="H83" s="363"/>
      <c r="I83" s="362"/>
      <c r="J83" s="351"/>
      <c r="K83" s="957"/>
      <c r="L83" s="958" t="s">
        <v>76</v>
      </c>
      <c r="M83" s="925"/>
    </row>
    <row r="84" spans="1:13" s="299" customFormat="1" ht="20.149999999999999" customHeight="1">
      <c r="A84" s="350"/>
      <c r="C84" s="955"/>
      <c r="D84" s="956"/>
      <c r="E84" s="351"/>
      <c r="F84" s="364"/>
      <c r="G84" s="365"/>
      <c r="H84" s="366"/>
      <c r="I84" s="365"/>
      <c r="J84" s="351"/>
      <c r="K84" s="956"/>
      <c r="L84" s="958"/>
      <c r="M84" s="925"/>
    </row>
    <row r="85" spans="1:13" s="299" customFormat="1" ht="20.149999999999999" customHeight="1">
      <c r="A85" s="367"/>
      <c r="B85" s="367"/>
      <c r="C85" s="351"/>
      <c r="D85" s="351"/>
      <c r="E85" s="351"/>
      <c r="F85" s="364"/>
      <c r="G85" s="365"/>
      <c r="H85" s="366"/>
      <c r="I85" s="365"/>
      <c r="J85" s="351"/>
      <c r="K85" s="351"/>
      <c r="L85" s="351"/>
      <c r="M85" s="925"/>
    </row>
    <row r="86" spans="1:13" s="299" customFormat="1" ht="20.149999999999999" customHeight="1">
      <c r="A86" s="350"/>
      <c r="B86" s="350"/>
      <c r="C86" s="351"/>
      <c r="D86" s="351"/>
      <c r="E86" s="351"/>
      <c r="F86" s="364"/>
      <c r="G86" s="365"/>
      <c r="H86" s="366"/>
      <c r="I86" s="365"/>
      <c r="J86" s="351"/>
      <c r="K86" s="351"/>
      <c r="L86" s="351"/>
      <c r="M86" s="925"/>
    </row>
    <row r="87" spans="1:13" s="299" customFormat="1" ht="20.149999999999999" customHeight="1" thickBot="1">
      <c r="A87" s="350"/>
      <c r="B87" s="350"/>
      <c r="C87" s="351"/>
      <c r="D87" s="351"/>
      <c r="E87" s="351"/>
      <c r="F87" s="368"/>
      <c r="G87" s="369"/>
      <c r="H87" s="370"/>
      <c r="I87" s="369"/>
      <c r="J87" s="351"/>
      <c r="K87" s="351"/>
      <c r="L87" s="351"/>
      <c r="M87" s="925"/>
    </row>
    <row r="88" spans="1:13" s="299" customFormat="1" ht="20.149999999999999" customHeight="1">
      <c r="A88" s="350"/>
      <c r="B88" s="350"/>
      <c r="C88" s="351"/>
      <c r="D88" s="351"/>
      <c r="E88" s="351"/>
      <c r="F88" s="351"/>
      <c r="G88" s="936" t="s">
        <v>77</v>
      </c>
      <c r="H88" s="936"/>
      <c r="I88" s="351"/>
      <c r="J88" s="351"/>
      <c r="K88" s="351"/>
      <c r="L88" s="351"/>
      <c r="M88" s="925"/>
    </row>
    <row r="89" spans="1:13" s="299" customFormat="1" ht="12" customHeight="1" thickBot="1">
      <c r="A89" s="350"/>
      <c r="B89" s="350"/>
      <c r="C89" s="351"/>
      <c r="D89" s="351"/>
      <c r="E89" s="351"/>
      <c r="F89" s="351"/>
      <c r="G89" s="351"/>
      <c r="H89" s="351"/>
      <c r="I89" s="351"/>
      <c r="J89" s="351"/>
      <c r="K89" s="351"/>
      <c r="L89" s="351"/>
      <c r="M89" s="925"/>
    </row>
    <row r="90" spans="1:13" s="299" customFormat="1" ht="24" customHeight="1" thickBot="1">
      <c r="A90" s="350"/>
      <c r="B90" s="350"/>
      <c r="C90" s="351"/>
      <c r="D90" s="351"/>
      <c r="E90" s="351"/>
      <c r="F90" s="936" t="s">
        <v>78</v>
      </c>
      <c r="G90" s="951"/>
      <c r="H90" s="952"/>
      <c r="I90" s="953"/>
      <c r="J90" s="351"/>
      <c r="K90" s="351"/>
      <c r="L90" s="351"/>
      <c r="M90" s="925"/>
    </row>
    <row r="91" spans="1:13" s="299" customFormat="1" ht="15" customHeight="1">
      <c r="A91" s="268"/>
      <c r="B91" s="268"/>
      <c r="C91" s="268"/>
      <c r="D91" s="268"/>
      <c r="E91" s="268"/>
      <c r="F91" s="268"/>
      <c r="G91" s="268"/>
      <c r="H91" s="268"/>
      <c r="I91" s="268"/>
      <c r="J91" s="268"/>
      <c r="K91" s="268"/>
      <c r="L91" s="268"/>
      <c r="M91" s="925"/>
    </row>
    <row r="92" spans="1:13" s="299" customFormat="1" ht="21" customHeight="1">
      <c r="A92" s="766" t="s">
        <v>332</v>
      </c>
      <c r="B92" s="767"/>
      <c r="C92" s="767"/>
      <c r="D92" s="767"/>
      <c r="E92" s="767"/>
      <c r="F92" s="767"/>
      <c r="G92" s="767"/>
      <c r="H92" s="767"/>
      <c r="I92" s="767"/>
      <c r="J92" s="767"/>
      <c r="K92" s="767"/>
      <c r="L92" s="337"/>
      <c r="M92" s="925"/>
    </row>
    <row r="93" spans="1:13" s="299" customFormat="1" ht="15" customHeight="1">
      <c r="A93" s="940" t="s">
        <v>333</v>
      </c>
      <c r="B93" s="575"/>
      <c r="C93" s="575"/>
      <c r="D93" s="575"/>
      <c r="E93" s="575"/>
      <c r="F93" s="575"/>
      <c r="G93" s="575"/>
      <c r="H93" s="575"/>
      <c r="I93" s="575"/>
      <c r="J93" s="575"/>
      <c r="K93" s="575"/>
      <c r="L93" s="941"/>
      <c r="M93" s="925"/>
    </row>
    <row r="94" spans="1:13" s="299" customFormat="1" ht="15" customHeight="1">
      <c r="A94" s="940" t="s">
        <v>403</v>
      </c>
      <c r="B94" s="575"/>
      <c r="C94" s="575"/>
      <c r="D94" s="575"/>
      <c r="E94" s="575"/>
      <c r="F94" s="575"/>
      <c r="G94" s="575"/>
      <c r="H94" s="575"/>
      <c r="I94" s="575"/>
      <c r="J94" s="575"/>
      <c r="K94" s="575"/>
      <c r="L94" s="941"/>
      <c r="M94" s="925"/>
    </row>
    <row r="95" spans="1:13" s="299" customFormat="1" ht="15" customHeight="1">
      <c r="A95" s="940" t="s">
        <v>481</v>
      </c>
      <c r="B95" s="575"/>
      <c r="C95" s="575"/>
      <c r="D95" s="575"/>
      <c r="E95" s="575"/>
      <c r="F95" s="575"/>
      <c r="G95" s="575"/>
      <c r="H95" s="575"/>
      <c r="I95" s="575"/>
      <c r="J95" s="575"/>
      <c r="K95" s="575"/>
      <c r="L95" s="941"/>
      <c r="M95" s="925"/>
    </row>
    <row r="96" spans="1:13" s="299" customFormat="1" ht="25.5" customHeight="1">
      <c r="A96" s="940" t="s">
        <v>482</v>
      </c>
      <c r="B96" s="575"/>
      <c r="C96" s="575"/>
      <c r="D96" s="575"/>
      <c r="E96" s="575"/>
      <c r="F96" s="575"/>
      <c r="G96" s="575"/>
      <c r="H96" s="575"/>
      <c r="I96" s="575"/>
      <c r="J96" s="575"/>
      <c r="K96" s="575"/>
      <c r="L96" s="941"/>
      <c r="M96" s="925"/>
    </row>
    <row r="97" spans="1:13" s="299" customFormat="1" ht="15" customHeight="1">
      <c r="A97" s="497" t="s">
        <v>334</v>
      </c>
      <c r="B97" s="498"/>
      <c r="C97" s="498"/>
      <c r="D97" s="498"/>
      <c r="E97" s="498"/>
      <c r="F97" s="498"/>
      <c r="G97" s="498"/>
      <c r="H97" s="498"/>
      <c r="I97" s="498"/>
      <c r="J97" s="498"/>
      <c r="K97" s="498"/>
      <c r="L97" s="945"/>
      <c r="M97" s="925"/>
    </row>
    <row r="98" spans="1:13" s="299" customFormat="1" ht="30" customHeight="1">
      <c r="A98" s="497" t="s">
        <v>483</v>
      </c>
      <c r="B98" s="498"/>
      <c r="C98" s="498"/>
      <c r="D98" s="498"/>
      <c r="E98" s="498"/>
      <c r="F98" s="498"/>
      <c r="G98" s="498"/>
      <c r="H98" s="498"/>
      <c r="I98" s="498"/>
      <c r="J98" s="498"/>
      <c r="K98" s="498"/>
      <c r="L98" s="945"/>
      <c r="M98" s="925"/>
    </row>
    <row r="99" spans="1:13" s="299" customFormat="1" ht="15" customHeight="1">
      <c r="A99" s="497" t="s">
        <v>484</v>
      </c>
      <c r="B99" s="498"/>
      <c r="C99" s="498"/>
      <c r="D99" s="498"/>
      <c r="E99" s="498"/>
      <c r="F99" s="498"/>
      <c r="G99" s="498"/>
      <c r="H99" s="498"/>
      <c r="I99" s="498"/>
      <c r="J99" s="498"/>
      <c r="K99" s="498"/>
      <c r="L99" s="945"/>
      <c r="M99" s="925"/>
    </row>
    <row r="100" spans="1:13" s="299" customFormat="1" ht="45" customHeight="1">
      <c r="A100" s="497" t="s">
        <v>485</v>
      </c>
      <c r="B100" s="498"/>
      <c r="C100" s="498"/>
      <c r="D100" s="498"/>
      <c r="E100" s="498"/>
      <c r="F100" s="498"/>
      <c r="G100" s="498"/>
      <c r="H100" s="498"/>
      <c r="I100" s="498"/>
      <c r="J100" s="498"/>
      <c r="K100" s="498"/>
      <c r="L100" s="945"/>
      <c r="M100" s="925"/>
    </row>
    <row r="101" spans="1:13" s="299" customFormat="1" ht="15" customHeight="1">
      <c r="A101" s="940" t="s">
        <v>486</v>
      </c>
      <c r="B101" s="575"/>
      <c r="C101" s="575"/>
      <c r="D101" s="575"/>
      <c r="E101" s="575"/>
      <c r="F101" s="575"/>
      <c r="G101" s="575"/>
      <c r="H101" s="575"/>
      <c r="I101" s="575"/>
      <c r="J101" s="575"/>
      <c r="K101" s="575"/>
      <c r="L101" s="941"/>
      <c r="M101" s="925"/>
    </row>
    <row r="102" spans="1:13" s="299" customFormat="1" ht="15" customHeight="1">
      <c r="A102" s="942" t="s">
        <v>411</v>
      </c>
      <c r="B102" s="943"/>
      <c r="C102" s="943"/>
      <c r="D102" s="943"/>
      <c r="E102" s="943"/>
      <c r="F102" s="943"/>
      <c r="G102" s="943"/>
      <c r="H102" s="943"/>
      <c r="I102" s="943"/>
      <c r="J102" s="943"/>
      <c r="K102" s="943"/>
      <c r="L102" s="944"/>
      <c r="M102" s="925"/>
    </row>
    <row r="103" spans="1:13" s="299" customFormat="1" ht="15" customHeight="1">
      <c r="A103" s="940" t="s">
        <v>404</v>
      </c>
      <c r="B103" s="575"/>
      <c r="C103" s="575"/>
      <c r="D103" s="575"/>
      <c r="E103" s="575"/>
      <c r="F103" s="575"/>
      <c r="G103" s="575"/>
      <c r="H103" s="575"/>
      <c r="I103" s="575"/>
      <c r="J103" s="575"/>
      <c r="K103" s="575"/>
      <c r="L103" s="941"/>
      <c r="M103" s="925"/>
    </row>
    <row r="104" spans="1:13" s="299" customFormat="1" ht="30" customHeight="1">
      <c r="A104" s="940" t="s">
        <v>487</v>
      </c>
      <c r="B104" s="575"/>
      <c r="C104" s="575"/>
      <c r="D104" s="575"/>
      <c r="E104" s="575"/>
      <c r="F104" s="575"/>
      <c r="G104" s="575"/>
      <c r="H104" s="575"/>
      <c r="I104" s="575"/>
      <c r="J104" s="575"/>
      <c r="K104" s="575"/>
      <c r="L104" s="941"/>
      <c r="M104" s="925"/>
    </row>
    <row r="105" spans="1:13" s="299" customFormat="1" ht="30" customHeight="1">
      <c r="A105" s="940" t="s">
        <v>335</v>
      </c>
      <c r="B105" s="575"/>
      <c r="C105" s="575"/>
      <c r="D105" s="575"/>
      <c r="E105" s="575"/>
      <c r="F105" s="575"/>
      <c r="G105" s="575"/>
      <c r="H105" s="575"/>
      <c r="I105" s="575"/>
      <c r="J105" s="575"/>
      <c r="K105" s="575"/>
      <c r="L105" s="941"/>
      <c r="M105" s="925"/>
    </row>
    <row r="106" spans="1:13" s="299" customFormat="1" ht="30" customHeight="1">
      <c r="A106" s="497" t="s">
        <v>405</v>
      </c>
      <c r="B106" s="498"/>
      <c r="C106" s="498"/>
      <c r="D106" s="498"/>
      <c r="E106" s="498"/>
      <c r="F106" s="498"/>
      <c r="G106" s="498"/>
      <c r="H106" s="498"/>
      <c r="I106" s="498"/>
      <c r="J106" s="498"/>
      <c r="K106" s="498"/>
      <c r="L106" s="945"/>
      <c r="M106" s="925"/>
    </row>
    <row r="107" spans="1:13" s="299" customFormat="1" ht="15" customHeight="1">
      <c r="A107" s="497" t="s">
        <v>406</v>
      </c>
      <c r="B107" s="498"/>
      <c r="C107" s="498"/>
      <c r="D107" s="498"/>
      <c r="E107" s="498"/>
      <c r="F107" s="498"/>
      <c r="G107" s="498"/>
      <c r="H107" s="498"/>
      <c r="I107" s="498"/>
      <c r="J107" s="498"/>
      <c r="K107" s="498"/>
      <c r="L107" s="945"/>
      <c r="M107" s="925"/>
    </row>
    <row r="108" spans="1:13" s="299" customFormat="1" ht="24" customHeight="1">
      <c r="A108" s="497" t="s">
        <v>407</v>
      </c>
      <c r="B108" s="498"/>
      <c r="C108" s="498"/>
      <c r="D108" s="498"/>
      <c r="E108" s="498"/>
      <c r="F108" s="498"/>
      <c r="G108" s="498"/>
      <c r="H108" s="498"/>
      <c r="I108" s="498"/>
      <c r="J108" s="498"/>
      <c r="K108" s="498"/>
      <c r="L108" s="945"/>
      <c r="M108" s="925"/>
    </row>
    <row r="109" spans="1:13" s="299" customFormat="1" ht="15" customHeight="1">
      <c r="A109" s="497" t="s">
        <v>408</v>
      </c>
      <c r="B109" s="498"/>
      <c r="C109" s="498"/>
      <c r="D109" s="498"/>
      <c r="E109" s="498"/>
      <c r="F109" s="498"/>
      <c r="G109" s="498"/>
      <c r="H109" s="498"/>
      <c r="I109" s="498"/>
      <c r="J109" s="498"/>
      <c r="K109" s="498"/>
      <c r="L109" s="945"/>
      <c r="M109" s="925"/>
    </row>
    <row r="110" spans="1:13" s="299" customFormat="1" ht="15" customHeight="1">
      <c r="A110" s="497" t="s">
        <v>409</v>
      </c>
      <c r="B110" s="498"/>
      <c r="C110" s="498"/>
      <c r="D110" s="498"/>
      <c r="E110" s="498"/>
      <c r="F110" s="498"/>
      <c r="G110" s="498"/>
      <c r="H110" s="498"/>
      <c r="I110" s="498"/>
      <c r="J110" s="498"/>
      <c r="K110" s="498"/>
      <c r="L110" s="945"/>
      <c r="M110" s="925"/>
    </row>
    <row r="111" spans="1:13" s="299" customFormat="1" ht="14.5">
      <c r="A111" s="946" t="s">
        <v>410</v>
      </c>
      <c r="B111" s="947"/>
      <c r="C111" s="947"/>
      <c r="D111" s="947"/>
      <c r="E111" s="947"/>
      <c r="F111" s="947"/>
      <c r="G111" s="947"/>
      <c r="H111" s="947"/>
      <c r="I111" s="947"/>
      <c r="J111" s="947"/>
      <c r="K111" s="947"/>
      <c r="L111" s="948"/>
      <c r="M111" s="925"/>
    </row>
    <row r="112" spans="1:13" s="299" customFormat="1" ht="15" customHeight="1">
      <c r="A112" s="445"/>
      <c r="B112" s="445"/>
      <c r="C112" s="445"/>
      <c r="D112" s="445"/>
      <c r="E112" s="445"/>
      <c r="F112" s="445"/>
      <c r="G112" s="445"/>
      <c r="H112" s="445"/>
      <c r="I112" s="445"/>
      <c r="J112" s="445"/>
      <c r="K112" s="445"/>
      <c r="L112" s="446"/>
      <c r="M112" s="925"/>
    </row>
    <row r="113" spans="1:13" ht="15" customHeight="1">
      <c r="A113" s="662" t="s">
        <v>89</v>
      </c>
      <c r="B113" s="663"/>
      <c r="C113" s="663"/>
      <c r="D113" s="663"/>
      <c r="E113" s="663"/>
      <c r="F113" s="663"/>
      <c r="G113" s="663"/>
      <c r="H113" s="663"/>
      <c r="I113" s="663"/>
      <c r="J113" s="663"/>
      <c r="K113" s="663"/>
      <c r="L113" s="664"/>
      <c r="M113" s="925"/>
    </row>
    <row r="114" spans="1:13" s="299" customFormat="1" ht="15" customHeight="1" thickBot="1">
      <c r="A114" s="741"/>
      <c r="B114" s="742"/>
      <c r="C114" s="742"/>
      <c r="D114" s="742"/>
      <c r="E114" s="742"/>
      <c r="F114" s="742"/>
      <c r="G114" s="742"/>
      <c r="H114" s="742"/>
      <c r="I114" s="742"/>
      <c r="J114" s="742"/>
      <c r="K114" s="742"/>
      <c r="L114" s="835"/>
      <c r="M114" s="925"/>
    </row>
    <row r="115" spans="1:13" ht="35.25" customHeight="1">
      <c r="A115" s="726" t="s">
        <v>57</v>
      </c>
      <c r="B115" s="727"/>
      <c r="C115" s="727"/>
      <c r="D115" s="727"/>
      <c r="E115" s="727"/>
      <c r="F115" s="727"/>
      <c r="G115" s="727"/>
      <c r="H115" s="727"/>
      <c r="I115" s="727"/>
      <c r="J115" s="727"/>
      <c r="K115" s="727"/>
      <c r="L115" s="727"/>
      <c r="M115" s="925"/>
    </row>
    <row r="116" spans="1:13" ht="22.5" customHeight="1">
      <c r="A116" s="728" t="s">
        <v>0</v>
      </c>
      <c r="B116" s="728"/>
      <c r="C116" s="728"/>
      <c r="D116" s="728"/>
      <c r="E116" s="728"/>
      <c r="F116" s="728"/>
      <c r="G116" s="728"/>
      <c r="H116" s="728"/>
      <c r="I116" s="728"/>
      <c r="J116" s="728"/>
      <c r="K116" s="728"/>
      <c r="L116" s="728"/>
      <c r="M116" s="925"/>
    </row>
    <row r="117" spans="1:13" ht="16" thickBot="1">
      <c r="A117" s="729" t="s">
        <v>90</v>
      </c>
      <c r="B117" s="730"/>
      <c r="C117" s="730"/>
      <c r="D117" s="730"/>
      <c r="E117" s="730"/>
      <c r="F117" s="730"/>
      <c r="G117" s="730"/>
      <c r="H117" s="730"/>
      <c r="I117" s="730"/>
      <c r="J117" s="730"/>
      <c r="K117" s="730"/>
      <c r="L117" s="730"/>
      <c r="M117" s="926"/>
    </row>
  </sheetData>
  <sheetProtection algorithmName="SHA-512" hashValue="PTdXv1KPLj34UdJ7zdxB3jygEK5KK0GVHzoMWfCpCfjkAEN5BU4Je+RC+57pyZs5H1hTlAI3c86aODK1cHvJhQ==" saltValue="JTBpm+R6senpQH6LgxjMsQ==" spinCount="100000" sheet="1" objects="1" scenarios="1"/>
  <mergeCells count="117">
    <mergeCell ref="J23:L23"/>
    <mergeCell ref="K18:L18"/>
    <mergeCell ref="A18:J18"/>
    <mergeCell ref="A95:L95"/>
    <mergeCell ref="A96:L96"/>
    <mergeCell ref="A97:L97"/>
    <mergeCell ref="A98:L98"/>
    <mergeCell ref="A99:L99"/>
    <mergeCell ref="A100:L100"/>
    <mergeCell ref="G88:H88"/>
    <mergeCell ref="F90:G90"/>
    <mergeCell ref="H90:I90"/>
    <mergeCell ref="A92:K92"/>
    <mergeCell ref="A93:L93"/>
    <mergeCell ref="A94:L94"/>
    <mergeCell ref="H76:I76"/>
    <mergeCell ref="C83:C84"/>
    <mergeCell ref="D83:D84"/>
    <mergeCell ref="K83:K84"/>
    <mergeCell ref="L83:L84"/>
    <mergeCell ref="J68:K68"/>
    <mergeCell ref="B69:G70"/>
    <mergeCell ref="J69:K69"/>
    <mergeCell ref="J70:K70"/>
    <mergeCell ref="A115:L115"/>
    <mergeCell ref="A116:L116"/>
    <mergeCell ref="A117:L117"/>
    <mergeCell ref="A101:L101"/>
    <mergeCell ref="A102:L102"/>
    <mergeCell ref="A103:L103"/>
    <mergeCell ref="A108:L108"/>
    <mergeCell ref="A109:L109"/>
    <mergeCell ref="A110:L110"/>
    <mergeCell ref="A104:L104"/>
    <mergeCell ref="A105:L105"/>
    <mergeCell ref="A106:L106"/>
    <mergeCell ref="A107:L107"/>
    <mergeCell ref="A111:L111"/>
    <mergeCell ref="A113:L113"/>
    <mergeCell ref="A114:L114"/>
    <mergeCell ref="A71:L71"/>
    <mergeCell ref="A72:K72"/>
    <mergeCell ref="A73:L73"/>
    <mergeCell ref="A74:L74"/>
    <mergeCell ref="F76:G76"/>
    <mergeCell ref="B59:G59"/>
    <mergeCell ref="H59:I59"/>
    <mergeCell ref="B60:K60"/>
    <mergeCell ref="B61:G61"/>
    <mergeCell ref="H61:I67"/>
    <mergeCell ref="B62:G62"/>
    <mergeCell ref="B63:G63"/>
    <mergeCell ref="B64:G64"/>
    <mergeCell ref="B65:G65"/>
    <mergeCell ref="B67:G67"/>
    <mergeCell ref="H51:I51"/>
    <mergeCell ref="B49:G49"/>
    <mergeCell ref="H49:I49"/>
    <mergeCell ref="B52:G52"/>
    <mergeCell ref="B53:G53"/>
    <mergeCell ref="B54:G54"/>
    <mergeCell ref="B55:G55"/>
    <mergeCell ref="B45:G45"/>
    <mergeCell ref="H45:I45"/>
    <mergeCell ref="B46:G46"/>
    <mergeCell ref="H46:I46"/>
    <mergeCell ref="B47:K47"/>
    <mergeCell ref="B48:G48"/>
    <mergeCell ref="H48:I48"/>
    <mergeCell ref="K2:M3"/>
    <mergeCell ref="E3:J3"/>
    <mergeCell ref="E4:J4"/>
    <mergeCell ref="A5:M5"/>
    <mergeCell ref="H6:I6"/>
    <mergeCell ref="J6:L6"/>
    <mergeCell ref="M6:M117"/>
    <mergeCell ref="A7:L7"/>
    <mergeCell ref="D8:H8"/>
    <mergeCell ref="K8:L8"/>
    <mergeCell ref="A20:L20"/>
    <mergeCell ref="H21:L21"/>
    <mergeCell ref="K22:L22"/>
    <mergeCell ref="B23:F23"/>
    <mergeCell ref="A25:L25"/>
    <mergeCell ref="D13:H13"/>
    <mergeCell ref="J13:L13"/>
    <mergeCell ref="D14:H14"/>
    <mergeCell ref="J14:L14"/>
    <mergeCell ref="D15:H15"/>
    <mergeCell ref="A17:L17"/>
    <mergeCell ref="I33:L33"/>
    <mergeCell ref="I36:L36"/>
    <mergeCell ref="I37:L37"/>
    <mergeCell ref="B58:G58"/>
    <mergeCell ref="B57:G57"/>
    <mergeCell ref="B56:G56"/>
    <mergeCell ref="B66:G66"/>
    <mergeCell ref="H52:I58"/>
    <mergeCell ref="D9:H9"/>
    <mergeCell ref="K9:L10"/>
    <mergeCell ref="D10:H10"/>
    <mergeCell ref="D11:H11"/>
    <mergeCell ref="J11:L11"/>
    <mergeCell ref="D12:H12"/>
    <mergeCell ref="J12:L12"/>
    <mergeCell ref="A39:L39"/>
    <mergeCell ref="A40:L42"/>
    <mergeCell ref="J15:L15"/>
    <mergeCell ref="B44:K44"/>
    <mergeCell ref="A26:L26"/>
    <mergeCell ref="G28:G29"/>
    <mergeCell ref="H28:L29"/>
    <mergeCell ref="B30:C30"/>
    <mergeCell ref="H30:L30"/>
    <mergeCell ref="I32:L32"/>
    <mergeCell ref="B50:K50"/>
    <mergeCell ref="B51:G51"/>
  </mergeCells>
  <printOptions horizontalCentered="1"/>
  <pageMargins left="0.39370078740157483" right="0.39370078740157483" top="0.39370078740157483" bottom="1.1811023622047245" header="0.11811023622047245" footer="0"/>
  <pageSetup scale="70" fitToHeight="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DATOS MAESTROS</vt:lpstr>
      <vt:lpstr>Alimentos y Bebidas</vt:lpstr>
      <vt:lpstr>Comidas para Expositor</vt:lpstr>
      <vt:lpstr>Cupones para Buffet</vt:lpstr>
      <vt:lpstr>Cupones Comida Rápida</vt:lpstr>
      <vt:lpstr>Internet y Comunicaciones</vt:lpstr>
      <vt:lpstr>Aire, Agua y Drenaje</vt:lpstr>
      <vt:lpstr>Colgado</vt:lpstr>
      <vt:lpstr>Electricidad</vt:lpstr>
      <vt:lpstr>GAS</vt:lpstr>
      <vt:lpstr>Limpieza</vt:lpstr>
      <vt:lpstr>Rigging</vt:lpstr>
      <vt:lpstr>'Aire, Agua y Drenaje'!Área_de_impresión</vt:lpstr>
      <vt:lpstr>Colgado!Área_de_impresión</vt:lpstr>
      <vt:lpstr>'Cupones Comida Rápida'!Área_de_impresión</vt:lpstr>
      <vt:lpstr>Electricidad!Área_de_impresión</vt:lpstr>
      <vt:lpstr>'Internet y Comunicaciones'!Área_de_impresión</vt:lpstr>
      <vt:lpstr>Limpieza!Área_de_impresión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Vallejo Tapia Maribel (CIE EVENTOS ESPECIALES)</dc:creator>
  <cp:lastModifiedBy>Erik Domínguez Mondragón</cp:lastModifiedBy>
  <dcterms:created xsi:type="dcterms:W3CDTF">2022-12-08T23:58:41Z</dcterms:created>
  <dcterms:modified xsi:type="dcterms:W3CDTF">2025-11-19T19:09:46Z</dcterms:modified>
</cp:coreProperties>
</file>